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1140" windowHeight="11640" activeTab="0"/>
  </bookViews>
  <sheets>
    <sheet name="Fondo de Empleados Trébo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<sst xmlns="http://schemas.openxmlformats.org/spreadsheetml/2006/main" count="12" uniqueCount="12">
  <si>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Fecha Desembolso : </t>
  </si>
  <si>
    <t xml:space="preserve">Credito : </t>
  </si>
  <si>
    <t xml:space="preserve">Tasa : </t>
  </si>
  <si>
    <t xml:space="preserve">Plazo : </t>
  </si>
  <si>
    <t xml:space="preserve">Cuota : </t>
  </si>
  <si>
    <t>Cuota</t>
  </si>
  <si>
    <t>Fecha</t>
  </si>
  <si>
    <t>Pago Interes</t>
  </si>
  <si>
    <t>Pago Capital</t>
  </si>
  <si>
    <t>Saldo Capital</t>
  </si>
  <si>
    <t>Favor recordar que este plazo es mensual, si desea conocer el valor aproximado para pagar quincenalmente, dividir el valor entre 2</t>
  </si>
  <si>
    <r>
      <rPr>
        <sz val="13"/>
        <color indexed="8"/>
        <rFont val="Calibri"/>
        <family val="0"/>
      </rPr>
      <t xml:space="preserve">Esta es la tasa para los créditos en general, si su crédito es de </t>
    </r>
    <r>
      <rPr>
        <b/>
        <sz val="13"/>
        <color indexed="8"/>
        <rFont val="Calibri"/>
        <family val="0"/>
      </rPr>
      <t>ESTUDIOS</t>
    </r>
    <r>
      <rPr>
        <sz val="13"/>
        <color indexed="8"/>
        <rFont val="Calibri"/>
        <family val="0"/>
      </rPr>
      <t xml:space="preserve"> favor cambiar este valor por 1%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</si>
</sst>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  <numFmt numFmtId="173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19"/>
      <name val="Cambria"/>
      <family val="2"/>
    </font>
    <font>
      <b/>
      <sz val="13"/>
      <color indexed="1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3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72" fontId="0" fillId="0" borderId="0" xfId="51" applyNumberFormat="1" applyFon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14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/>
    </xf>
    <xf numFmtId="172" fontId="0" fillId="34" borderId="0" xfId="0" applyNumberFormat="1" applyFill="1" applyAlignment="1">
      <alignment/>
    </xf>
    <xf numFmtId="0" fontId="18" fillId="34" borderId="0" xfId="0" applyFont="1" applyFill="1" applyAlignment="1">
      <alignment horizontal="center"/>
    </xf>
    <xf numFmtId="14" fontId="18" fillId="34" borderId="0" xfId="0" applyNumberFormat="1" applyFont="1" applyFill="1" applyAlignment="1">
      <alignment horizontal="center"/>
    </xf>
    <xf numFmtId="165" fontId="18" fillId="34" borderId="0" xfId="0" applyNumberFormat="1" applyFont="1" applyFill="1" applyAlignment="1">
      <alignment/>
    </xf>
    <xf numFmtId="172" fontId="18" fillId="34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 topLeftCell="A1">
      <pane ySplit="7" topLeftCell="BM8" activePane="bottomLeft" state="frozen"/>
      <selection pane="topLeft" activeCell="A1" sqref="A1"/>
      <selection pane="bottomLeft" activeCell="I9" sqref="I9"/>
    </sheetView>
  </sheetViews>
  <sheetFormatPr defaultColWidth="11.421875" defaultRowHeight="15"/>
  <cols>
    <col min="1" max="1" width="6.8515625" style="0" customWidth="1"/>
    <col min="2" max="2" width="13.8515625" style="0" customWidth="1"/>
    <col min="3" max="3" width="14.140625" style="0" bestFit="1" customWidth="1"/>
    <col min="4" max="4" width="36.140625" style="0" customWidth="1"/>
    <col min="5" max="5" width="17.00390625" style="0" customWidth="1"/>
    <col min="7" max="7" width="14.00390625" style="0" customWidth="1"/>
    <col min="8" max="8" width="19.00390625" style="0" customWidth="1"/>
    <col min="9" max="9" width="22.140625" style="0" customWidth="1"/>
  </cols>
  <sheetData>
    <row r="1" spans="1:3" ht="13.5">
      <c r="A1" s="19" t="s">
        <v>0</v>
      </c>
      <c r="B1" s="17"/>
      <c r="C1" s="1">
        <v>42350</v>
      </c>
    </row>
    <row r="2" spans="1:3" ht="13.5">
      <c r="A2" s="19" t="s">
        <v>1</v>
      </c>
      <c r="B2" s="17"/>
      <c r="C2" s="2">
        <v>7000000</v>
      </c>
    </row>
    <row r="3" spans="1:8" ht="21.75" customHeight="1">
      <c r="A3" s="19" t="s">
        <v>2</v>
      </c>
      <c r="B3" s="17"/>
      <c r="C3" s="3">
        <v>0.014</v>
      </c>
      <c r="D3" s="20" t="s">
        <v>11</v>
      </c>
      <c r="E3" s="18"/>
      <c r="F3" s="18"/>
      <c r="G3" s="18"/>
      <c r="H3" s="18"/>
    </row>
    <row r="4" spans="1:9" ht="21" customHeight="1">
      <c r="A4" s="19" t="s">
        <v>3</v>
      </c>
      <c r="B4" s="17"/>
      <c r="C4">
        <v>60</v>
      </c>
      <c r="D4" s="20" t="s">
        <v>10</v>
      </c>
      <c r="E4" s="18"/>
      <c r="F4" s="18"/>
      <c r="G4" s="18"/>
      <c r="H4" s="18"/>
      <c r="I4" s="18"/>
    </row>
    <row r="5" spans="1:4" ht="13.5">
      <c r="A5" s="19" t="s">
        <v>4</v>
      </c>
      <c r="B5" s="17"/>
      <c r="C5" s="4">
        <f>PMT(C3,C4,C2*-1)</f>
        <v>173216.1444042197</v>
      </c>
      <c r="D5" s="4"/>
    </row>
    <row r="7" spans="1:5" ht="13.5">
      <c r="A7" s="5" t="s">
        <v>5</v>
      </c>
      <c r="B7" s="5" t="s">
        <v>6</v>
      </c>
      <c r="C7" s="5" t="s">
        <v>7</v>
      </c>
      <c r="D7" s="5" t="s">
        <v>8</v>
      </c>
      <c r="E7" s="5" t="s">
        <v>9</v>
      </c>
    </row>
    <row r="8" spans="1:6" ht="13.5">
      <c r="A8" s="6">
        <v>1</v>
      </c>
      <c r="B8" s="7">
        <v>38883</v>
      </c>
      <c r="C8" s="4">
        <f aca="true" t="shared" si="0" ref="C8:C39">IPMT(C$3,A8,C$4,C$2*-1)</f>
        <v>98000</v>
      </c>
      <c r="D8" s="4">
        <f aca="true" t="shared" si="1" ref="D8:D39">PPMT(C$3,A8,C$4,C$2*-1)</f>
        <v>75216.14440421968</v>
      </c>
      <c r="E8" s="8">
        <f>C$2-D8</f>
        <v>6924783.855595781</v>
      </c>
      <c r="F8" s="1"/>
    </row>
    <row r="9" spans="1:6" ht="13.5">
      <c r="A9" s="6">
        <f>A8+1</f>
        <v>2</v>
      </c>
      <c r="B9" s="7">
        <v>38913</v>
      </c>
      <c r="C9" s="4">
        <f t="shared" si="0"/>
        <v>96946.97397834095</v>
      </c>
      <c r="D9" s="4">
        <f t="shared" si="1"/>
        <v>76269.17042587876</v>
      </c>
      <c r="E9" s="8">
        <f>E8-D9</f>
        <v>6848514.685169902</v>
      </c>
      <c r="F9" s="1"/>
    </row>
    <row r="10" spans="1:6" ht="13.5">
      <c r="A10" s="6">
        <f aca="true" t="shared" si="2" ref="A10:A73">A9+1</f>
        <v>3</v>
      </c>
      <c r="B10" s="7">
        <v>38944</v>
      </c>
      <c r="C10" s="4">
        <f t="shared" si="0"/>
        <v>95879.20559237864</v>
      </c>
      <c r="D10" s="4">
        <f t="shared" si="1"/>
        <v>77336.93881184106</v>
      </c>
      <c r="E10" s="8">
        <f aca="true" t="shared" si="3" ref="E10:E67">E9-D10</f>
        <v>6771177.74635806</v>
      </c>
      <c r="F10" s="1"/>
    </row>
    <row r="11" spans="1:6" ht="13.5">
      <c r="A11" s="6">
        <f t="shared" si="2"/>
        <v>4</v>
      </c>
      <c r="B11" s="7">
        <v>38975</v>
      </c>
      <c r="C11" s="4">
        <f t="shared" si="0"/>
        <v>94796.48844901288</v>
      </c>
      <c r="D11" s="4">
        <f t="shared" si="1"/>
        <v>78419.65595520684</v>
      </c>
      <c r="E11" s="8">
        <f t="shared" si="3"/>
        <v>6692758.090402854</v>
      </c>
      <c r="F11" s="1"/>
    </row>
    <row r="12" spans="1:6" ht="13.5">
      <c r="A12" s="6">
        <f t="shared" si="2"/>
        <v>5</v>
      </c>
      <c r="B12" s="7">
        <v>39005</v>
      </c>
      <c r="C12" s="4">
        <f t="shared" si="0"/>
        <v>93698.61326563996</v>
      </c>
      <c r="D12" s="4">
        <f t="shared" si="1"/>
        <v>79517.53113857974</v>
      </c>
      <c r="E12" s="8">
        <f t="shared" si="3"/>
        <v>6613240.559264274</v>
      </c>
      <c r="F12" s="1"/>
    </row>
    <row r="13" spans="1:6" ht="13.5">
      <c r="A13" s="6">
        <f t="shared" si="2"/>
        <v>6</v>
      </c>
      <c r="B13" s="7">
        <v>39036</v>
      </c>
      <c r="C13" s="4">
        <f t="shared" si="0"/>
        <v>92585.36782969986</v>
      </c>
      <c r="D13" s="4">
        <f t="shared" si="1"/>
        <v>80630.77657451984</v>
      </c>
      <c r="E13" s="8">
        <f t="shared" si="3"/>
        <v>6532609.782689755</v>
      </c>
      <c r="F13" s="1"/>
    </row>
    <row r="14" spans="1:6" ht="13.5">
      <c r="A14" s="6">
        <f t="shared" si="2"/>
        <v>7</v>
      </c>
      <c r="B14" s="7">
        <v>39066</v>
      </c>
      <c r="C14" s="4">
        <f t="shared" si="0"/>
        <v>91456.53695765657</v>
      </c>
      <c r="D14" s="4">
        <f t="shared" si="1"/>
        <v>81759.60744656312</v>
      </c>
      <c r="E14" s="8">
        <f t="shared" si="3"/>
        <v>6450850.175243191</v>
      </c>
      <c r="F14" s="1"/>
    </row>
    <row r="15" spans="1:6" ht="13.5">
      <c r="A15" s="6">
        <f t="shared" si="2"/>
        <v>8</v>
      </c>
      <c r="B15" s="7">
        <v>39097</v>
      </c>
      <c r="C15" s="4">
        <f t="shared" si="0"/>
        <v>90311.90245340469</v>
      </c>
      <c r="D15" s="4">
        <f t="shared" si="1"/>
        <v>82904.24195081499</v>
      </c>
      <c r="E15" s="8">
        <f t="shared" si="3"/>
        <v>6367945.933292377</v>
      </c>
      <c r="F15" s="1"/>
    </row>
    <row r="16" spans="1:6" ht="13.5">
      <c r="A16" s="6">
        <f t="shared" si="2"/>
        <v>9</v>
      </c>
      <c r="B16" s="7">
        <v>39128</v>
      </c>
      <c r="C16" s="4">
        <f t="shared" si="0"/>
        <v>89151.24306609327</v>
      </c>
      <c r="D16" s="4">
        <f t="shared" si="1"/>
        <v>84064.90133812641</v>
      </c>
      <c r="E16" s="8">
        <f t="shared" si="3"/>
        <v>6283881.03195425</v>
      </c>
      <c r="F16" s="1"/>
    </row>
    <row r="17" spans="1:6" ht="13.5">
      <c r="A17" s="6">
        <f t="shared" si="2"/>
        <v>10</v>
      </c>
      <c r="B17" s="7">
        <v>39156</v>
      </c>
      <c r="C17" s="4">
        <f t="shared" si="0"/>
        <v>87974.3344473595</v>
      </c>
      <c r="D17" s="4">
        <f t="shared" si="1"/>
        <v>85241.80995686019</v>
      </c>
      <c r="E17" s="8">
        <f t="shared" si="3"/>
        <v>6198639.2219973905</v>
      </c>
      <c r="F17" s="1"/>
    </row>
    <row r="18" spans="1:6" ht="13.5">
      <c r="A18" s="6">
        <f t="shared" si="2"/>
        <v>11</v>
      </c>
      <c r="B18" s="7">
        <v>39187</v>
      </c>
      <c r="C18" s="4">
        <f t="shared" si="0"/>
        <v>86780.94910796346</v>
      </c>
      <c r="D18" s="4">
        <f t="shared" si="1"/>
        <v>86435.19529625622</v>
      </c>
      <c r="E18" s="8">
        <f t="shared" si="3"/>
        <v>6112204.026701135</v>
      </c>
      <c r="F18" s="1"/>
    </row>
    <row r="19" spans="1:6" ht="13.5">
      <c r="A19" s="6">
        <f t="shared" si="2"/>
        <v>12</v>
      </c>
      <c r="B19" s="7">
        <v>39217</v>
      </c>
      <c r="C19" s="4">
        <f t="shared" si="0"/>
        <v>85570.85637381587</v>
      </c>
      <c r="D19" s="4">
        <f t="shared" si="1"/>
        <v>87645.2880304038</v>
      </c>
      <c r="E19" s="8">
        <f t="shared" si="3"/>
        <v>6024558.738670731</v>
      </c>
      <c r="F19" s="1"/>
    </row>
    <row r="20" spans="1:6" ht="13.5">
      <c r="A20" s="6">
        <f t="shared" si="2"/>
        <v>13</v>
      </c>
      <c r="B20" s="7">
        <v>39248</v>
      </c>
      <c r="C20" s="4">
        <f t="shared" si="0"/>
        <v>84343.82234139023</v>
      </c>
      <c r="D20" s="4">
        <f t="shared" si="1"/>
        <v>88872.32206282948</v>
      </c>
      <c r="E20" s="8">
        <f t="shared" si="3"/>
        <v>5935686.416607901</v>
      </c>
      <c r="F20" s="1"/>
    </row>
    <row r="21" spans="1:6" ht="13.5">
      <c r="A21" s="6">
        <f t="shared" si="2"/>
        <v>14</v>
      </c>
      <c r="B21" s="7">
        <v>39278</v>
      </c>
      <c r="C21" s="4">
        <f t="shared" si="0"/>
        <v>83099.60983251061</v>
      </c>
      <c r="D21" s="4">
        <f t="shared" si="1"/>
        <v>90116.53457170908</v>
      </c>
      <c r="E21" s="8">
        <f t="shared" si="3"/>
        <v>5845569.882036192</v>
      </c>
      <c r="F21" s="1"/>
    </row>
    <row r="22" spans="1:6" ht="13.5">
      <c r="A22" s="6">
        <f t="shared" si="2"/>
        <v>15</v>
      </c>
      <c r="B22" s="7">
        <v>39309</v>
      </c>
      <c r="C22" s="4">
        <f t="shared" si="0"/>
        <v>81837.97834850669</v>
      </c>
      <c r="D22" s="4">
        <f t="shared" si="1"/>
        <v>91378.16605571301</v>
      </c>
      <c r="E22" s="8">
        <f t="shared" si="3"/>
        <v>5754191.7159804795</v>
      </c>
      <c r="F22" s="1"/>
    </row>
    <row r="23" spans="1:6" ht="13.5">
      <c r="A23" s="6">
        <f t="shared" si="2"/>
        <v>16</v>
      </c>
      <c r="B23" s="7">
        <v>39340</v>
      </c>
      <c r="C23" s="4">
        <f t="shared" si="0"/>
        <v>80558.6840237267</v>
      </c>
      <c r="D23" s="4">
        <f t="shared" si="1"/>
        <v>92657.46038049298</v>
      </c>
      <c r="E23" s="8">
        <f t="shared" si="3"/>
        <v>5661534.255599987</v>
      </c>
      <c r="F23" s="1"/>
    </row>
    <row r="24" spans="1:6" ht="13.5">
      <c r="A24" s="6">
        <f t="shared" si="2"/>
        <v>17</v>
      </c>
      <c r="B24" s="7">
        <v>39370</v>
      </c>
      <c r="C24" s="4">
        <f t="shared" si="0"/>
        <v>79261.4795783998</v>
      </c>
      <c r="D24" s="4">
        <f t="shared" si="1"/>
        <v>93954.66482581988</v>
      </c>
      <c r="E24" s="8">
        <f t="shared" si="3"/>
        <v>5567579.590774167</v>
      </c>
      <c r="F24" s="1"/>
    </row>
    <row r="25" spans="1:6" ht="13.5">
      <c r="A25" s="6">
        <f t="shared" si="2"/>
        <v>18</v>
      </c>
      <c r="B25" s="7">
        <v>39401</v>
      </c>
      <c r="C25" s="4">
        <f t="shared" si="0"/>
        <v>77946.11427083833</v>
      </c>
      <c r="D25" s="4">
        <f t="shared" si="1"/>
        <v>95270.03013338137</v>
      </c>
      <c r="E25" s="8">
        <f t="shared" si="3"/>
        <v>5472309.560640786</v>
      </c>
      <c r="F25" s="1"/>
    </row>
    <row r="26" spans="1:6" ht="13.5">
      <c r="A26" s="6">
        <f t="shared" si="2"/>
        <v>19</v>
      </c>
      <c r="B26" s="7">
        <v>39431</v>
      </c>
      <c r="C26" s="4">
        <f t="shared" si="0"/>
        <v>76612.33384897097</v>
      </c>
      <c r="D26" s="4">
        <f t="shared" si="1"/>
        <v>96603.81055524871</v>
      </c>
      <c r="E26" s="8">
        <f t="shared" si="3"/>
        <v>5375705.750085537</v>
      </c>
      <c r="F26" s="1"/>
    </row>
    <row r="27" spans="1:6" ht="13.5">
      <c r="A27" s="6">
        <f t="shared" si="2"/>
        <v>20</v>
      </c>
      <c r="B27" s="7">
        <v>39462</v>
      </c>
      <c r="C27" s="4">
        <f t="shared" si="0"/>
        <v>75259.8805011975</v>
      </c>
      <c r="D27" s="4">
        <f t="shared" si="1"/>
        <v>97956.26390302219</v>
      </c>
      <c r="E27" s="8">
        <f t="shared" si="3"/>
        <v>5277749.4861825155</v>
      </c>
      <c r="F27" s="1"/>
    </row>
    <row r="28" spans="1:6" ht="13.5">
      <c r="A28" s="6">
        <f t="shared" si="2"/>
        <v>21</v>
      </c>
      <c r="B28" s="7">
        <v>39493</v>
      </c>
      <c r="C28" s="4">
        <f t="shared" si="0"/>
        <v>73888.4928065552</v>
      </c>
      <c r="D28" s="4">
        <f t="shared" si="1"/>
        <v>99327.6515976645</v>
      </c>
      <c r="E28" s="8">
        <f t="shared" si="3"/>
        <v>5178421.834584851</v>
      </c>
      <c r="F28" s="1"/>
    </row>
    <row r="29" spans="1:6" ht="13.5">
      <c r="A29" s="6">
        <f t="shared" si="2"/>
        <v>22</v>
      </c>
      <c r="B29" s="7">
        <v>39522</v>
      </c>
      <c r="C29" s="4">
        <f t="shared" si="0"/>
        <v>72497.90568418789</v>
      </c>
      <c r="D29" s="4">
        <f t="shared" si="1"/>
        <v>100718.2387200318</v>
      </c>
      <c r="E29" s="8">
        <f t="shared" si="3"/>
        <v>5077703.595864819</v>
      </c>
      <c r="F29" s="1"/>
    </row>
    <row r="30" spans="1:6" ht="13.5">
      <c r="A30" s="6">
        <f t="shared" si="2"/>
        <v>23</v>
      </c>
      <c r="B30" s="7">
        <v>39553</v>
      </c>
      <c r="C30" s="4">
        <f t="shared" si="0"/>
        <v>71087.85034210743</v>
      </c>
      <c r="D30" s="4">
        <f t="shared" si="1"/>
        <v>102128.29406211224</v>
      </c>
      <c r="E30" s="8">
        <f t="shared" si="3"/>
        <v>4975575.301802707</v>
      </c>
      <c r="F30" s="1"/>
    </row>
    <row r="31" spans="1:6" ht="13.5">
      <c r="A31" s="6">
        <f t="shared" si="2"/>
        <v>24</v>
      </c>
      <c r="B31" s="7">
        <v>39583</v>
      </c>
      <c r="C31" s="4">
        <f t="shared" si="0"/>
        <v>69658.05422523787</v>
      </c>
      <c r="D31" s="4">
        <f t="shared" si="1"/>
        <v>103558.09017898182</v>
      </c>
      <c r="E31" s="8">
        <f t="shared" si="3"/>
        <v>4872017.2116237255</v>
      </c>
      <c r="F31" s="1"/>
    </row>
    <row r="32" spans="1:6" ht="13.5">
      <c r="A32" s="6">
        <f t="shared" si="2"/>
        <v>25</v>
      </c>
      <c r="B32" s="7">
        <v>39614</v>
      </c>
      <c r="C32" s="4">
        <f t="shared" si="0"/>
        <v>68208.24096273212</v>
      </c>
      <c r="D32" s="4">
        <f t="shared" si="1"/>
        <v>105007.90344148756</v>
      </c>
      <c r="E32" s="8">
        <f t="shared" si="3"/>
        <v>4767009.308182238</v>
      </c>
      <c r="F32" s="1"/>
    </row>
    <row r="33" spans="1:6" ht="13.5">
      <c r="A33" s="6">
        <f t="shared" si="2"/>
        <v>26</v>
      </c>
      <c r="B33" s="7">
        <v>39644</v>
      </c>
      <c r="C33" s="4">
        <f t="shared" si="0"/>
        <v>66738.13031455131</v>
      </c>
      <c r="D33" s="4">
        <f t="shared" si="1"/>
        <v>106478.01408966839</v>
      </c>
      <c r="E33" s="8">
        <f t="shared" si="3"/>
        <v>4660531.2940925695</v>
      </c>
      <c r="F33" s="1"/>
    </row>
    <row r="34" spans="1:6" ht="13.5">
      <c r="A34" s="6">
        <f t="shared" si="2"/>
        <v>27</v>
      </c>
      <c r="B34" s="7">
        <v>39675</v>
      </c>
      <c r="C34" s="4">
        <f t="shared" si="0"/>
        <v>65247.43811729593</v>
      </c>
      <c r="D34" s="4">
        <f t="shared" si="1"/>
        <v>107968.70628692374</v>
      </c>
      <c r="E34" s="8">
        <f t="shared" si="3"/>
        <v>4552562.587805646</v>
      </c>
      <c r="F34" s="1"/>
    </row>
    <row r="35" spans="1:6" ht="13.5">
      <c r="A35" s="6">
        <f t="shared" si="2"/>
        <v>28</v>
      </c>
      <c r="B35" s="7">
        <v>39706</v>
      </c>
      <c r="C35" s="4">
        <f t="shared" si="0"/>
        <v>63735.876229279</v>
      </c>
      <c r="D35" s="4">
        <f t="shared" si="1"/>
        <v>109480.26817494068</v>
      </c>
      <c r="E35" s="8">
        <f t="shared" si="3"/>
        <v>4443082.319630705</v>
      </c>
      <c r="F35" s="1"/>
    </row>
    <row r="36" spans="1:6" ht="13.5">
      <c r="A36" s="6">
        <f t="shared" si="2"/>
        <v>29</v>
      </c>
      <c r="B36" s="7">
        <v>39736</v>
      </c>
      <c r="C36" s="4">
        <f t="shared" si="0"/>
        <v>62203.15247482984</v>
      </c>
      <c r="D36" s="4">
        <f t="shared" si="1"/>
        <v>111012.99192938986</v>
      </c>
      <c r="E36" s="8">
        <f t="shared" si="3"/>
        <v>4332069.327701315</v>
      </c>
      <c r="F36" s="1"/>
    </row>
    <row r="37" spans="1:6" ht="13.5">
      <c r="A37" s="6">
        <f t="shared" si="2"/>
        <v>30</v>
      </c>
      <c r="B37" s="7">
        <v>39767</v>
      </c>
      <c r="C37" s="4">
        <f t="shared" si="0"/>
        <v>60648.97058781839</v>
      </c>
      <c r="D37" s="4">
        <f t="shared" si="1"/>
        <v>112567.17381640131</v>
      </c>
      <c r="E37" s="8">
        <f t="shared" si="3"/>
        <v>4219502.153884914</v>
      </c>
      <c r="F37" s="1"/>
    </row>
    <row r="38" spans="1:6" ht="13.5">
      <c r="A38" s="6">
        <f t="shared" si="2"/>
        <v>31</v>
      </c>
      <c r="B38" s="7">
        <v>39797</v>
      </c>
      <c r="C38" s="4">
        <f t="shared" si="0"/>
        <v>59073.030154388754</v>
      </c>
      <c r="D38" s="4">
        <f t="shared" si="1"/>
        <v>114143.11424983092</v>
      </c>
      <c r="E38" s="8">
        <f t="shared" si="3"/>
        <v>4105359.0396350827</v>
      </c>
      <c r="F38" s="1"/>
    </row>
    <row r="39" spans="1:6" ht="13.5">
      <c r="A39" s="6">
        <f t="shared" si="2"/>
        <v>32</v>
      </c>
      <c r="B39" s="7">
        <v>39828</v>
      </c>
      <c r="C39" s="4">
        <f t="shared" si="0"/>
        <v>57475.02655489114</v>
      </c>
      <c r="D39" s="4">
        <f t="shared" si="1"/>
        <v>115741.11784932856</v>
      </c>
      <c r="E39" s="8">
        <f t="shared" si="3"/>
        <v>3989617.921785754</v>
      </c>
      <c r="F39" s="1"/>
    </row>
    <row r="40" spans="1:6" ht="13.5">
      <c r="A40" s="6">
        <f t="shared" si="2"/>
        <v>33</v>
      </c>
      <c r="B40" s="7">
        <v>39859</v>
      </c>
      <c r="C40" s="4">
        <f aca="true" t="shared" si="4" ref="C40:C71">IPMT(C$3,A40,C$4,C$2*-1)</f>
        <v>55854.650905000526</v>
      </c>
      <c r="D40" s="4">
        <f aca="true" t="shared" si="5" ref="D40:D71">PPMT(C$3,A40,C$4,C$2*-1)</f>
        <v>117361.49349921917</v>
      </c>
      <c r="E40" s="8">
        <f t="shared" si="3"/>
        <v>3872256.428286535</v>
      </c>
      <c r="F40" s="1"/>
    </row>
    <row r="41" spans="1:6" ht="13.5">
      <c r="A41" s="6">
        <f t="shared" si="2"/>
        <v>34</v>
      </c>
      <c r="B41" s="7">
        <v>39887</v>
      </c>
      <c r="C41" s="4">
        <f t="shared" si="4"/>
        <v>54211.58999601146</v>
      </c>
      <c r="D41" s="4">
        <f t="shared" si="5"/>
        <v>119004.55440820825</v>
      </c>
      <c r="E41" s="8">
        <f t="shared" si="3"/>
        <v>3753251.8738783267</v>
      </c>
      <c r="F41" s="1"/>
    </row>
    <row r="42" spans="1:6" ht="13.5">
      <c r="A42" s="6">
        <f t="shared" si="2"/>
        <v>35</v>
      </c>
      <c r="B42" s="7">
        <v>39918</v>
      </c>
      <c r="C42" s="4">
        <f t="shared" si="4"/>
        <v>52545.526234296536</v>
      </c>
      <c r="D42" s="4">
        <f t="shared" si="5"/>
        <v>120670.61816992315</v>
      </c>
      <c r="E42" s="8">
        <f t="shared" si="3"/>
        <v>3632581.2557084034</v>
      </c>
      <c r="F42" s="1"/>
    </row>
    <row r="43" spans="1:6" ht="13.5">
      <c r="A43" s="9">
        <f t="shared" si="2"/>
        <v>36</v>
      </c>
      <c r="B43" s="10">
        <v>39948</v>
      </c>
      <c r="C43" s="11">
        <f t="shared" si="4"/>
        <v>50856.13757991762</v>
      </c>
      <c r="D43" s="11">
        <f t="shared" si="5"/>
        <v>122360.00682430207</v>
      </c>
      <c r="E43" s="12">
        <f t="shared" si="3"/>
        <v>3510221.2488841014</v>
      </c>
      <c r="F43" s="1"/>
    </row>
    <row r="44" spans="1:6" ht="13.5">
      <c r="A44" s="6">
        <f t="shared" si="2"/>
        <v>37</v>
      </c>
      <c r="B44" s="7">
        <v>39979</v>
      </c>
      <c r="C44" s="4">
        <f t="shared" si="4"/>
        <v>49143.097484377395</v>
      </c>
      <c r="D44" s="4">
        <f t="shared" si="5"/>
        <v>124073.04691984231</v>
      </c>
      <c r="E44" s="8">
        <f t="shared" si="3"/>
        <v>3386148.201964259</v>
      </c>
      <c r="F44" s="1"/>
    </row>
    <row r="45" spans="1:6" ht="13.5">
      <c r="A45" s="6">
        <f t="shared" si="2"/>
        <v>38</v>
      </c>
      <c r="B45" s="7">
        <v>40009</v>
      </c>
      <c r="C45" s="4">
        <f t="shared" si="4"/>
        <v>47406.07482749959</v>
      </c>
      <c r="D45" s="4">
        <f t="shared" si="5"/>
        <v>125810.06957672008</v>
      </c>
      <c r="E45" s="8">
        <f t="shared" si="3"/>
        <v>3260338.132387539</v>
      </c>
      <c r="F45" s="1"/>
    </row>
    <row r="46" spans="1:6" ht="13.5">
      <c r="A46" s="6">
        <f t="shared" si="2"/>
        <v>39</v>
      </c>
      <c r="B46" s="7">
        <v>40040</v>
      </c>
      <c r="C46" s="4">
        <f t="shared" si="4"/>
        <v>45644.733853425525</v>
      </c>
      <c r="D46" s="4">
        <f t="shared" si="5"/>
        <v>127571.41055079417</v>
      </c>
      <c r="E46" s="8">
        <f t="shared" si="3"/>
        <v>3132766.721836745</v>
      </c>
      <c r="F46" s="1"/>
    </row>
    <row r="47" spans="1:6" ht="13.5">
      <c r="A47" s="6">
        <f t="shared" si="2"/>
        <v>40</v>
      </c>
      <c r="B47" s="7">
        <v>40071</v>
      </c>
      <c r="C47" s="4">
        <f t="shared" si="4"/>
        <v>43858.7341057144</v>
      </c>
      <c r="D47" s="4">
        <f t="shared" si="5"/>
        <v>129357.4102985053</v>
      </c>
      <c r="E47" s="8">
        <f t="shared" si="3"/>
        <v>3003409.3115382395</v>
      </c>
      <c r="F47" s="1"/>
    </row>
    <row r="48" spans="1:6" ht="13.5">
      <c r="A48" s="6">
        <f t="shared" si="2"/>
        <v>41</v>
      </c>
      <c r="B48" s="7">
        <v>40101</v>
      </c>
      <c r="C48" s="4">
        <f t="shared" si="4"/>
        <v>42047.73036153533</v>
      </c>
      <c r="D48" s="4">
        <f t="shared" si="5"/>
        <v>131168.41404268437</v>
      </c>
      <c r="E48" s="8">
        <f t="shared" si="3"/>
        <v>2872240.897495555</v>
      </c>
      <c r="F48" s="1"/>
    </row>
    <row r="49" spans="1:6" ht="13.5">
      <c r="A49" s="6">
        <f t="shared" si="2"/>
        <v>42</v>
      </c>
      <c r="B49" s="7">
        <v>40132</v>
      </c>
      <c r="C49" s="4">
        <f t="shared" si="4"/>
        <v>40211.372564937745</v>
      </c>
      <c r="D49" s="4">
        <f t="shared" si="5"/>
        <v>133004.77183928195</v>
      </c>
      <c r="E49" s="8">
        <f t="shared" si="3"/>
        <v>2739236.125656273</v>
      </c>
      <c r="F49" s="1"/>
    </row>
    <row r="50" spans="1:6" ht="13.5">
      <c r="A50" s="6">
        <f t="shared" si="2"/>
        <v>43</v>
      </c>
      <c r="B50" s="7">
        <v>40162</v>
      </c>
      <c r="C50" s="4">
        <f t="shared" si="4"/>
        <v>38349.305759187795</v>
      </c>
      <c r="D50" s="4">
        <f t="shared" si="5"/>
        <v>134866.83864503188</v>
      </c>
      <c r="E50" s="8">
        <f>E49-D50</f>
        <v>2604369.2870112415</v>
      </c>
      <c r="F50" s="8"/>
    </row>
    <row r="51" spans="1:6" ht="13.5">
      <c r="A51" s="6">
        <f t="shared" si="2"/>
        <v>44</v>
      </c>
      <c r="B51" s="7">
        <v>40193</v>
      </c>
      <c r="C51" s="4">
        <f t="shared" si="4"/>
        <v>36461.17001815735</v>
      </c>
      <c r="D51" s="4">
        <f t="shared" si="5"/>
        <v>136754.97438606233</v>
      </c>
      <c r="E51" s="8">
        <f t="shared" si="3"/>
        <v>2467614.312625179</v>
      </c>
      <c r="F51" s="1"/>
    </row>
    <row r="52" spans="1:6" ht="13.5">
      <c r="A52" s="6">
        <f t="shared" si="2"/>
        <v>45</v>
      </c>
      <c r="B52" s="7">
        <v>40224</v>
      </c>
      <c r="C52" s="4">
        <f t="shared" si="4"/>
        <v>34546.60037675248</v>
      </c>
      <c r="D52" s="4">
        <f t="shared" si="5"/>
        <v>138669.5440274672</v>
      </c>
      <c r="E52" s="8">
        <f t="shared" si="3"/>
        <v>2328944.768597712</v>
      </c>
      <c r="F52" s="1"/>
    </row>
    <row r="53" spans="1:6" ht="13.5">
      <c r="A53" s="6">
        <f t="shared" si="2"/>
        <v>46</v>
      </c>
      <c r="B53" s="7">
        <v>40252</v>
      </c>
      <c r="C53" s="4">
        <f t="shared" si="4"/>
        <v>32605.226760367932</v>
      </c>
      <c r="D53" s="4">
        <f t="shared" si="5"/>
        <v>140610.91764385178</v>
      </c>
      <c r="E53" s="8">
        <f t="shared" si="3"/>
        <v>2188333.85095386</v>
      </c>
      <c r="F53" s="1"/>
    </row>
    <row r="54" spans="1:6" ht="13.5">
      <c r="A54" s="6">
        <f t="shared" si="2"/>
        <v>47</v>
      </c>
      <c r="B54" s="7">
        <v>40283</v>
      </c>
      <c r="C54" s="4">
        <f t="shared" si="4"/>
        <v>30636.67391335401</v>
      </c>
      <c r="D54" s="4">
        <f t="shared" si="5"/>
        <v>142579.47049086567</v>
      </c>
      <c r="E54" s="8">
        <f t="shared" si="3"/>
        <v>2045754.3804629946</v>
      </c>
      <c r="F54" s="1"/>
    </row>
    <row r="55" spans="1:9" ht="13.5">
      <c r="A55" s="6">
        <f t="shared" si="2"/>
        <v>48</v>
      </c>
      <c r="B55" s="7">
        <v>40313</v>
      </c>
      <c r="C55" s="4">
        <f t="shared" si="4"/>
        <v>28640.561326481893</v>
      </c>
      <c r="D55" s="4">
        <f t="shared" si="5"/>
        <v>144575.5830777378</v>
      </c>
      <c r="E55" s="8">
        <f t="shared" si="3"/>
        <v>1901178.7973852567</v>
      </c>
      <c r="F55" s="1"/>
      <c r="G55" s="4"/>
      <c r="H55" s="4"/>
      <c r="I55" s="4"/>
    </row>
    <row r="56" spans="1:6" ht="13.5">
      <c r="A56" s="6">
        <f t="shared" si="2"/>
        <v>49</v>
      </c>
      <c r="B56" s="7">
        <v>40344</v>
      </c>
      <c r="C56" s="4">
        <f t="shared" si="4"/>
        <v>26616.503163393558</v>
      </c>
      <c r="D56" s="4">
        <f t="shared" si="5"/>
        <v>146599.6412408261</v>
      </c>
      <c r="E56" s="8">
        <f t="shared" si="3"/>
        <v>1754579.1561444306</v>
      </c>
      <c r="F56" s="1"/>
    </row>
    <row r="57" spans="1:6" ht="13.5">
      <c r="A57" s="6">
        <f t="shared" si="2"/>
        <v>50</v>
      </c>
      <c r="B57" s="7">
        <v>40374</v>
      </c>
      <c r="C57" s="4">
        <f t="shared" si="4"/>
        <v>24564.108186022</v>
      </c>
      <c r="D57" s="4">
        <f t="shared" si="5"/>
        <v>148652.0362181977</v>
      </c>
      <c r="E57" s="8">
        <f t="shared" si="3"/>
        <v>1605927.1199262328</v>
      </c>
      <c r="F57" s="1"/>
    </row>
    <row r="58" spans="1:6" ht="13.5">
      <c r="A58" s="6">
        <f t="shared" si="2"/>
        <v>51</v>
      </c>
      <c r="B58" s="7">
        <v>40405</v>
      </c>
      <c r="C58" s="4">
        <f t="shared" si="4"/>
        <v>22482.979678967233</v>
      </c>
      <c r="D58" s="4">
        <f t="shared" si="5"/>
        <v>150733.16472525246</v>
      </c>
      <c r="E58" s="8">
        <f t="shared" si="3"/>
        <v>1455193.9552009804</v>
      </c>
      <c r="F58" s="1"/>
    </row>
    <row r="59" spans="1:6" ht="13.5">
      <c r="A59" s="6">
        <f t="shared" si="2"/>
        <v>52</v>
      </c>
      <c r="B59" s="7">
        <v>40436</v>
      </c>
      <c r="C59" s="4">
        <f t="shared" si="4"/>
        <v>20372.7153728137</v>
      </c>
      <c r="D59" s="4">
        <f t="shared" si="5"/>
        <v>152843.429031406</v>
      </c>
      <c r="E59" s="8">
        <f t="shared" si="3"/>
        <v>1302350.5261695744</v>
      </c>
      <c r="F59" s="1"/>
    </row>
    <row r="60" spans="1:6" ht="13.5">
      <c r="A60" s="6">
        <f t="shared" si="2"/>
        <v>53</v>
      </c>
      <c r="B60" s="7">
        <v>40466</v>
      </c>
      <c r="C60" s="4">
        <f t="shared" si="4"/>
        <v>18232.907366374013</v>
      </c>
      <c r="D60" s="4">
        <f t="shared" si="5"/>
        <v>154983.23703784568</v>
      </c>
      <c r="E60" s="8">
        <f t="shared" si="3"/>
        <v>1147367.2891317287</v>
      </c>
      <c r="F60" s="1"/>
    </row>
    <row r="61" spans="1:6" ht="13.5">
      <c r="A61" s="6">
        <f t="shared" si="2"/>
        <v>54</v>
      </c>
      <c r="B61" s="7">
        <v>40497</v>
      </c>
      <c r="C61" s="4">
        <f t="shared" si="4"/>
        <v>16063.142047844172</v>
      </c>
      <c r="D61" s="4">
        <f t="shared" si="5"/>
        <v>157153.0023563755</v>
      </c>
      <c r="E61" s="8">
        <f t="shared" si="3"/>
        <v>990214.2867753531</v>
      </c>
      <c r="F61" s="1"/>
    </row>
    <row r="62" spans="1:6" ht="13.5">
      <c r="A62" s="6">
        <f t="shared" si="2"/>
        <v>55</v>
      </c>
      <c r="B62" s="7">
        <v>40527</v>
      </c>
      <c r="C62" s="4">
        <f t="shared" si="4"/>
        <v>13863.000014854913</v>
      </c>
      <c r="D62" s="4">
        <f t="shared" si="5"/>
        <v>159353.14438936478</v>
      </c>
      <c r="E62" s="8">
        <f t="shared" si="3"/>
        <v>830861.1423859884</v>
      </c>
      <c r="F62" s="1"/>
    </row>
    <row r="63" spans="1:6" ht="13.5">
      <c r="A63" s="6">
        <f t="shared" si="2"/>
        <v>56</v>
      </c>
      <c r="B63" s="7">
        <v>40558</v>
      </c>
      <c r="C63" s="4">
        <f t="shared" si="4"/>
        <v>11632.055993403808</v>
      </c>
      <c r="D63" s="4">
        <f t="shared" si="5"/>
        <v>161584.0884108159</v>
      </c>
      <c r="E63" s="8">
        <f t="shared" si="3"/>
        <v>669277.0539751725</v>
      </c>
      <c r="F63" s="1"/>
    </row>
    <row r="64" spans="1:6" ht="13.5">
      <c r="A64" s="6">
        <f t="shared" si="2"/>
        <v>57</v>
      </c>
      <c r="B64" s="7">
        <v>40589</v>
      </c>
      <c r="C64" s="4">
        <f t="shared" si="4"/>
        <v>9369.878755652386</v>
      </c>
      <c r="D64" s="4">
        <f t="shared" si="5"/>
        <v>163846.2656485673</v>
      </c>
      <c r="E64" s="8">
        <f t="shared" si="3"/>
        <v>505430.78832660516</v>
      </c>
      <c r="F64" s="1"/>
    </row>
    <row r="65" spans="1:6" ht="13.5">
      <c r="A65" s="6">
        <f t="shared" si="2"/>
        <v>58</v>
      </c>
      <c r="B65" s="7">
        <v>40617</v>
      </c>
      <c r="C65" s="4">
        <f t="shared" si="4"/>
        <v>7076.031036572442</v>
      </c>
      <c r="D65" s="4">
        <f t="shared" si="5"/>
        <v>166140.11336764722</v>
      </c>
      <c r="E65" s="8">
        <f t="shared" si="3"/>
        <v>339290.67495895794</v>
      </c>
      <c r="F65" s="1"/>
    </row>
    <row r="66" spans="1:6" ht="13.5">
      <c r="A66" s="6">
        <f t="shared" si="2"/>
        <v>59</v>
      </c>
      <c r="B66" s="7">
        <v>40648</v>
      </c>
      <c r="C66" s="4">
        <f t="shared" si="4"/>
        <v>4750.06944942538</v>
      </c>
      <c r="D66" s="4">
        <f t="shared" si="5"/>
        <v>168466.0749547943</v>
      </c>
      <c r="E66" s="8">
        <f t="shared" si="3"/>
        <v>170824.60000416363</v>
      </c>
      <c r="F66" s="1"/>
    </row>
    <row r="67" spans="1:6" ht="13.5">
      <c r="A67" s="6">
        <f t="shared" si="2"/>
        <v>60</v>
      </c>
      <c r="B67" s="7">
        <v>40678</v>
      </c>
      <c r="C67" s="4">
        <f t="shared" si="4"/>
        <v>2391.54440005826</v>
      </c>
      <c r="D67" s="4">
        <f t="shared" si="5"/>
        <v>170824.60000416145</v>
      </c>
      <c r="E67" s="8">
        <f t="shared" si="3"/>
        <v>2.1827872842550278E-09</v>
      </c>
      <c r="F67" s="1"/>
    </row>
    <row r="68" spans="1:5" ht="13.5">
      <c r="A68" s="6">
        <f t="shared" si="2"/>
        <v>61</v>
      </c>
      <c r="B68" s="7">
        <v>40679</v>
      </c>
      <c r="C68" s="4" t="e">
        <f t="shared" si="4"/>
        <v>#NUM!</v>
      </c>
      <c r="D68" s="4" t="e">
        <f t="shared" si="5"/>
        <v>#NUM!</v>
      </c>
      <c r="E68" s="8" t="e">
        <f aca="true" t="shared" si="6" ref="E68:E93">E67-D68</f>
        <v>#NUM!</v>
      </c>
    </row>
    <row r="69" spans="1:5" ht="13.5">
      <c r="A69" s="6">
        <f t="shared" si="2"/>
        <v>62</v>
      </c>
      <c r="B69" s="7">
        <v>40680</v>
      </c>
      <c r="C69" s="4" t="e">
        <f t="shared" si="4"/>
        <v>#NUM!</v>
      </c>
      <c r="D69" s="4" t="e">
        <f t="shared" si="5"/>
        <v>#NUM!</v>
      </c>
      <c r="E69" s="8" t="e">
        <f t="shared" si="6"/>
        <v>#NUM!</v>
      </c>
    </row>
    <row r="70" spans="1:5" ht="13.5">
      <c r="A70" s="13">
        <f t="shared" si="2"/>
        <v>63</v>
      </c>
      <c r="B70" s="14">
        <v>40681</v>
      </c>
      <c r="C70" s="15" t="e">
        <f t="shared" si="4"/>
        <v>#NUM!</v>
      </c>
      <c r="D70" s="15" t="e">
        <f t="shared" si="5"/>
        <v>#NUM!</v>
      </c>
      <c r="E70" s="16" t="e">
        <f t="shared" si="6"/>
        <v>#NUM!</v>
      </c>
    </row>
    <row r="71" spans="1:5" ht="13.5">
      <c r="A71" s="6">
        <f t="shared" si="2"/>
        <v>64</v>
      </c>
      <c r="B71" s="7">
        <v>40682</v>
      </c>
      <c r="C71" s="4" t="e">
        <f t="shared" si="4"/>
        <v>#NUM!</v>
      </c>
      <c r="D71" s="4" t="e">
        <f t="shared" si="5"/>
        <v>#NUM!</v>
      </c>
      <c r="E71" s="8" t="e">
        <f t="shared" si="6"/>
        <v>#NUM!</v>
      </c>
    </row>
    <row r="72" spans="1:5" ht="13.5">
      <c r="A72" s="6">
        <f t="shared" si="2"/>
        <v>65</v>
      </c>
      <c r="B72" s="7">
        <v>40683</v>
      </c>
      <c r="C72" s="4" t="e">
        <f aca="true" t="shared" si="7" ref="C72:C103">IPMT(C$3,A72,C$4,C$2*-1)</f>
        <v>#NUM!</v>
      </c>
      <c r="D72" s="4" t="e">
        <f aca="true" t="shared" si="8" ref="D72:D103">PPMT(C$3,A72,C$4,C$2*-1)</f>
        <v>#NUM!</v>
      </c>
      <c r="E72" s="8" t="e">
        <f t="shared" si="6"/>
        <v>#NUM!</v>
      </c>
    </row>
    <row r="73" spans="1:5" ht="13.5">
      <c r="A73" s="6">
        <f t="shared" si="2"/>
        <v>66</v>
      </c>
      <c r="B73" s="7">
        <v>40684</v>
      </c>
      <c r="C73" s="4" t="e">
        <f t="shared" si="7"/>
        <v>#NUM!</v>
      </c>
      <c r="D73" s="4" t="e">
        <f t="shared" si="8"/>
        <v>#NUM!</v>
      </c>
      <c r="E73" s="8" t="e">
        <f t="shared" si="6"/>
        <v>#NUM!</v>
      </c>
    </row>
    <row r="74" spans="1:5" ht="13.5">
      <c r="A74" s="6">
        <f aca="true" t="shared" si="9" ref="A74:A137">A73+1</f>
        <v>67</v>
      </c>
      <c r="B74" s="7">
        <v>40685</v>
      </c>
      <c r="C74" s="4" t="e">
        <f t="shared" si="7"/>
        <v>#NUM!</v>
      </c>
      <c r="D74" s="4" t="e">
        <f t="shared" si="8"/>
        <v>#NUM!</v>
      </c>
      <c r="E74" s="8" t="e">
        <f t="shared" si="6"/>
        <v>#NUM!</v>
      </c>
    </row>
    <row r="75" spans="1:5" ht="13.5">
      <c r="A75" s="6">
        <f t="shared" si="9"/>
        <v>68</v>
      </c>
      <c r="B75" s="7">
        <v>40686</v>
      </c>
      <c r="C75" s="4" t="e">
        <f t="shared" si="7"/>
        <v>#NUM!</v>
      </c>
      <c r="D75" s="4" t="e">
        <f t="shared" si="8"/>
        <v>#NUM!</v>
      </c>
      <c r="E75" s="8" t="e">
        <f t="shared" si="6"/>
        <v>#NUM!</v>
      </c>
    </row>
    <row r="76" spans="1:5" ht="13.5">
      <c r="A76" s="6">
        <f t="shared" si="9"/>
        <v>69</v>
      </c>
      <c r="B76" s="7">
        <v>40687</v>
      </c>
      <c r="C76" s="4" t="e">
        <f t="shared" si="7"/>
        <v>#NUM!</v>
      </c>
      <c r="D76" s="4" t="e">
        <f t="shared" si="8"/>
        <v>#NUM!</v>
      </c>
      <c r="E76" s="8" t="e">
        <f t="shared" si="6"/>
        <v>#NUM!</v>
      </c>
    </row>
    <row r="77" spans="1:5" ht="13.5">
      <c r="A77" s="6">
        <f t="shared" si="9"/>
        <v>70</v>
      </c>
      <c r="B77" s="7">
        <v>40688</v>
      </c>
      <c r="C77" s="4" t="e">
        <f t="shared" si="7"/>
        <v>#NUM!</v>
      </c>
      <c r="D77" s="4" t="e">
        <f t="shared" si="8"/>
        <v>#NUM!</v>
      </c>
      <c r="E77" s="8" t="e">
        <f t="shared" si="6"/>
        <v>#NUM!</v>
      </c>
    </row>
    <row r="78" spans="1:5" ht="13.5">
      <c r="A78" s="6">
        <f t="shared" si="9"/>
        <v>71</v>
      </c>
      <c r="B78" s="7">
        <v>40689</v>
      </c>
      <c r="C78" s="4" t="e">
        <f t="shared" si="7"/>
        <v>#NUM!</v>
      </c>
      <c r="D78" s="4" t="e">
        <f t="shared" si="8"/>
        <v>#NUM!</v>
      </c>
      <c r="E78" s="8" t="e">
        <f t="shared" si="6"/>
        <v>#NUM!</v>
      </c>
    </row>
    <row r="79" spans="1:5" ht="13.5">
      <c r="A79" s="6">
        <f t="shared" si="9"/>
        <v>72</v>
      </c>
      <c r="B79" s="7">
        <v>40690</v>
      </c>
      <c r="C79" s="4" t="e">
        <f t="shared" si="7"/>
        <v>#NUM!</v>
      </c>
      <c r="D79" s="4" t="e">
        <f t="shared" si="8"/>
        <v>#NUM!</v>
      </c>
      <c r="E79" s="8" t="e">
        <f t="shared" si="6"/>
        <v>#NUM!</v>
      </c>
    </row>
    <row r="80" spans="1:5" ht="13.5">
      <c r="A80" s="6">
        <f t="shared" si="9"/>
        <v>73</v>
      </c>
      <c r="B80" s="7">
        <v>40691</v>
      </c>
      <c r="C80" s="4" t="e">
        <f t="shared" si="7"/>
        <v>#NUM!</v>
      </c>
      <c r="D80" s="4" t="e">
        <f t="shared" si="8"/>
        <v>#NUM!</v>
      </c>
      <c r="E80" s="8" t="e">
        <f t="shared" si="6"/>
        <v>#NUM!</v>
      </c>
    </row>
    <row r="81" spans="1:5" ht="13.5">
      <c r="A81" s="6">
        <f t="shared" si="9"/>
        <v>74</v>
      </c>
      <c r="B81" s="7">
        <v>40692</v>
      </c>
      <c r="C81" s="4" t="e">
        <f t="shared" si="7"/>
        <v>#NUM!</v>
      </c>
      <c r="D81" s="4" t="e">
        <f t="shared" si="8"/>
        <v>#NUM!</v>
      </c>
      <c r="E81" s="8" t="e">
        <f t="shared" si="6"/>
        <v>#NUM!</v>
      </c>
    </row>
    <row r="82" spans="1:5" ht="13.5">
      <c r="A82" s="6">
        <f t="shared" si="9"/>
        <v>75</v>
      </c>
      <c r="B82" s="7">
        <v>40693</v>
      </c>
      <c r="C82" s="4" t="e">
        <f t="shared" si="7"/>
        <v>#NUM!</v>
      </c>
      <c r="D82" s="4" t="e">
        <f t="shared" si="8"/>
        <v>#NUM!</v>
      </c>
      <c r="E82" s="8" t="e">
        <f t="shared" si="6"/>
        <v>#NUM!</v>
      </c>
    </row>
    <row r="83" spans="1:5" ht="13.5">
      <c r="A83" s="6">
        <f t="shared" si="9"/>
        <v>76</v>
      </c>
      <c r="B83" s="7">
        <v>40694</v>
      </c>
      <c r="C83" s="4" t="e">
        <f t="shared" si="7"/>
        <v>#NUM!</v>
      </c>
      <c r="D83" s="4" t="e">
        <f t="shared" si="8"/>
        <v>#NUM!</v>
      </c>
      <c r="E83" s="8" t="e">
        <f t="shared" si="6"/>
        <v>#NUM!</v>
      </c>
    </row>
    <row r="84" spans="1:5" ht="13.5">
      <c r="A84" s="6">
        <f t="shared" si="9"/>
        <v>77</v>
      </c>
      <c r="B84" s="7">
        <v>40695</v>
      </c>
      <c r="C84" s="4" t="e">
        <f t="shared" si="7"/>
        <v>#NUM!</v>
      </c>
      <c r="D84" s="4" t="e">
        <f t="shared" si="8"/>
        <v>#NUM!</v>
      </c>
      <c r="E84" s="8" t="e">
        <f t="shared" si="6"/>
        <v>#NUM!</v>
      </c>
    </row>
    <row r="85" spans="1:5" ht="13.5">
      <c r="A85" s="6">
        <f t="shared" si="9"/>
        <v>78</v>
      </c>
      <c r="B85" s="7">
        <v>40696</v>
      </c>
      <c r="C85" s="4" t="e">
        <f t="shared" si="7"/>
        <v>#NUM!</v>
      </c>
      <c r="D85" s="4" t="e">
        <f t="shared" si="8"/>
        <v>#NUM!</v>
      </c>
      <c r="E85" s="8" t="e">
        <f t="shared" si="6"/>
        <v>#NUM!</v>
      </c>
    </row>
    <row r="86" spans="1:5" ht="13.5">
      <c r="A86" s="6">
        <f t="shared" si="9"/>
        <v>79</v>
      </c>
      <c r="B86" s="7">
        <v>40697</v>
      </c>
      <c r="C86" s="4" t="e">
        <f t="shared" si="7"/>
        <v>#NUM!</v>
      </c>
      <c r="D86" s="4" t="e">
        <f t="shared" si="8"/>
        <v>#NUM!</v>
      </c>
      <c r="E86" s="8" t="e">
        <f t="shared" si="6"/>
        <v>#NUM!</v>
      </c>
    </row>
    <row r="87" spans="1:5" ht="13.5">
      <c r="A87" s="6">
        <f t="shared" si="9"/>
        <v>80</v>
      </c>
      <c r="B87" s="7">
        <v>40698</v>
      </c>
      <c r="C87" s="4" t="e">
        <f t="shared" si="7"/>
        <v>#NUM!</v>
      </c>
      <c r="D87" s="4" t="e">
        <f t="shared" si="8"/>
        <v>#NUM!</v>
      </c>
      <c r="E87" s="8" t="e">
        <f t="shared" si="6"/>
        <v>#NUM!</v>
      </c>
    </row>
    <row r="88" spans="1:5" ht="13.5">
      <c r="A88" s="6">
        <f t="shared" si="9"/>
        <v>81</v>
      </c>
      <c r="B88" s="7">
        <v>40699</v>
      </c>
      <c r="C88" s="4" t="e">
        <f t="shared" si="7"/>
        <v>#NUM!</v>
      </c>
      <c r="D88" s="4" t="e">
        <f t="shared" si="8"/>
        <v>#NUM!</v>
      </c>
      <c r="E88" s="8" t="e">
        <f t="shared" si="6"/>
        <v>#NUM!</v>
      </c>
    </row>
    <row r="89" spans="1:5" ht="13.5">
      <c r="A89" s="6">
        <f t="shared" si="9"/>
        <v>82</v>
      </c>
      <c r="B89" s="7">
        <v>40700</v>
      </c>
      <c r="C89" s="4" t="e">
        <f t="shared" si="7"/>
        <v>#NUM!</v>
      </c>
      <c r="D89" s="4" t="e">
        <f t="shared" si="8"/>
        <v>#NUM!</v>
      </c>
      <c r="E89" s="8" t="e">
        <f t="shared" si="6"/>
        <v>#NUM!</v>
      </c>
    </row>
    <row r="90" spans="1:5" ht="13.5">
      <c r="A90" s="6">
        <f t="shared" si="9"/>
        <v>83</v>
      </c>
      <c r="B90" s="7">
        <v>40701</v>
      </c>
      <c r="C90" s="4" t="e">
        <f t="shared" si="7"/>
        <v>#NUM!</v>
      </c>
      <c r="D90" s="4" t="e">
        <f t="shared" si="8"/>
        <v>#NUM!</v>
      </c>
      <c r="E90" s="8" t="e">
        <f t="shared" si="6"/>
        <v>#NUM!</v>
      </c>
    </row>
    <row r="91" spans="1:5" ht="13.5">
      <c r="A91" s="6">
        <f t="shared" si="9"/>
        <v>84</v>
      </c>
      <c r="B91" s="7">
        <v>40702</v>
      </c>
      <c r="C91" s="4" t="e">
        <f t="shared" si="7"/>
        <v>#NUM!</v>
      </c>
      <c r="D91" s="4" t="e">
        <f t="shared" si="8"/>
        <v>#NUM!</v>
      </c>
      <c r="E91" s="8" t="e">
        <f t="shared" si="6"/>
        <v>#NUM!</v>
      </c>
    </row>
    <row r="92" spans="1:5" ht="13.5">
      <c r="A92" s="6">
        <f t="shared" si="9"/>
        <v>85</v>
      </c>
      <c r="B92" s="7">
        <v>40703</v>
      </c>
      <c r="C92" s="4" t="e">
        <f t="shared" si="7"/>
        <v>#NUM!</v>
      </c>
      <c r="D92" s="4" t="e">
        <f t="shared" si="8"/>
        <v>#NUM!</v>
      </c>
      <c r="E92" s="8" t="e">
        <f t="shared" si="6"/>
        <v>#NUM!</v>
      </c>
    </row>
    <row r="93" spans="1:5" ht="13.5">
      <c r="A93" s="6">
        <f t="shared" si="9"/>
        <v>86</v>
      </c>
      <c r="B93" s="7">
        <v>40704</v>
      </c>
      <c r="C93" s="4" t="e">
        <f t="shared" si="7"/>
        <v>#NUM!</v>
      </c>
      <c r="D93" s="4" t="e">
        <f t="shared" si="8"/>
        <v>#NUM!</v>
      </c>
      <c r="E93" s="8" t="e">
        <f t="shared" si="6"/>
        <v>#NUM!</v>
      </c>
    </row>
    <row r="94" spans="1:5" ht="13.5">
      <c r="A94" s="6">
        <f t="shared" si="9"/>
        <v>87</v>
      </c>
      <c r="B94" s="7">
        <v>40705</v>
      </c>
      <c r="C94" s="4" t="e">
        <f t="shared" si="7"/>
        <v>#NUM!</v>
      </c>
      <c r="D94" s="4" t="e">
        <f t="shared" si="8"/>
        <v>#NUM!</v>
      </c>
      <c r="E94" s="8" t="e">
        <f aca="true" t="shared" si="10" ref="E94:E157">E93-D94</f>
        <v>#NUM!</v>
      </c>
    </row>
    <row r="95" spans="1:5" ht="13.5">
      <c r="A95" s="6">
        <f t="shared" si="9"/>
        <v>88</v>
      </c>
      <c r="B95" s="7">
        <v>40706</v>
      </c>
      <c r="C95" s="4" t="e">
        <f t="shared" si="7"/>
        <v>#NUM!</v>
      </c>
      <c r="D95" s="4" t="e">
        <f t="shared" si="8"/>
        <v>#NUM!</v>
      </c>
      <c r="E95" s="8" t="e">
        <f t="shared" si="10"/>
        <v>#NUM!</v>
      </c>
    </row>
    <row r="96" spans="1:5" ht="13.5">
      <c r="A96" s="6">
        <f t="shared" si="9"/>
        <v>89</v>
      </c>
      <c r="B96" s="7">
        <v>40707</v>
      </c>
      <c r="C96" s="4" t="e">
        <f t="shared" si="7"/>
        <v>#NUM!</v>
      </c>
      <c r="D96" s="4" t="e">
        <f t="shared" si="8"/>
        <v>#NUM!</v>
      </c>
      <c r="E96" s="8" t="e">
        <f t="shared" si="10"/>
        <v>#NUM!</v>
      </c>
    </row>
    <row r="97" spans="1:5" ht="13.5">
      <c r="A97" s="6">
        <f t="shared" si="9"/>
        <v>90</v>
      </c>
      <c r="B97" s="7">
        <v>40708</v>
      </c>
      <c r="C97" s="4" t="e">
        <f t="shared" si="7"/>
        <v>#NUM!</v>
      </c>
      <c r="D97" s="4" t="e">
        <f t="shared" si="8"/>
        <v>#NUM!</v>
      </c>
      <c r="E97" s="8" t="e">
        <f t="shared" si="10"/>
        <v>#NUM!</v>
      </c>
    </row>
    <row r="98" spans="1:5" ht="13.5">
      <c r="A98" s="6">
        <f t="shared" si="9"/>
        <v>91</v>
      </c>
      <c r="B98" s="7">
        <v>40709</v>
      </c>
      <c r="C98" s="4" t="e">
        <f t="shared" si="7"/>
        <v>#NUM!</v>
      </c>
      <c r="D98" s="4" t="e">
        <f t="shared" si="8"/>
        <v>#NUM!</v>
      </c>
      <c r="E98" s="8" t="e">
        <f t="shared" si="10"/>
        <v>#NUM!</v>
      </c>
    </row>
    <row r="99" spans="1:5" ht="13.5">
      <c r="A99" s="6">
        <f t="shared" si="9"/>
        <v>92</v>
      </c>
      <c r="B99" s="7">
        <v>40710</v>
      </c>
      <c r="C99" s="4" t="e">
        <f t="shared" si="7"/>
        <v>#NUM!</v>
      </c>
      <c r="D99" s="4" t="e">
        <f t="shared" si="8"/>
        <v>#NUM!</v>
      </c>
      <c r="E99" s="8" t="e">
        <f t="shared" si="10"/>
        <v>#NUM!</v>
      </c>
    </row>
    <row r="100" spans="1:5" ht="13.5">
      <c r="A100" s="6">
        <f t="shared" si="9"/>
        <v>93</v>
      </c>
      <c r="B100" s="7">
        <v>40711</v>
      </c>
      <c r="C100" s="4" t="e">
        <f t="shared" si="7"/>
        <v>#NUM!</v>
      </c>
      <c r="D100" s="4" t="e">
        <f t="shared" si="8"/>
        <v>#NUM!</v>
      </c>
      <c r="E100" s="8" t="e">
        <f t="shared" si="10"/>
        <v>#NUM!</v>
      </c>
    </row>
    <row r="101" spans="1:5" ht="13.5">
      <c r="A101" s="6">
        <f t="shared" si="9"/>
        <v>94</v>
      </c>
      <c r="B101" s="7">
        <v>40712</v>
      </c>
      <c r="C101" s="4" t="e">
        <f t="shared" si="7"/>
        <v>#NUM!</v>
      </c>
      <c r="D101" s="4" t="e">
        <f t="shared" si="8"/>
        <v>#NUM!</v>
      </c>
      <c r="E101" s="8" t="e">
        <f t="shared" si="10"/>
        <v>#NUM!</v>
      </c>
    </row>
    <row r="102" spans="1:5" ht="13.5">
      <c r="A102" s="6">
        <f t="shared" si="9"/>
        <v>95</v>
      </c>
      <c r="B102" s="7">
        <v>40713</v>
      </c>
      <c r="C102" s="4" t="e">
        <f t="shared" si="7"/>
        <v>#NUM!</v>
      </c>
      <c r="D102" s="4" t="e">
        <f t="shared" si="8"/>
        <v>#NUM!</v>
      </c>
      <c r="E102" s="8" t="e">
        <f t="shared" si="10"/>
        <v>#NUM!</v>
      </c>
    </row>
    <row r="103" spans="1:5" ht="13.5">
      <c r="A103" s="6">
        <f t="shared" si="9"/>
        <v>96</v>
      </c>
      <c r="B103" s="7">
        <v>40714</v>
      </c>
      <c r="C103" s="4" t="e">
        <f t="shared" si="7"/>
        <v>#NUM!</v>
      </c>
      <c r="D103" s="4" t="e">
        <f t="shared" si="8"/>
        <v>#NUM!</v>
      </c>
      <c r="E103" s="8" t="e">
        <f t="shared" si="10"/>
        <v>#NUM!</v>
      </c>
    </row>
    <row r="104" spans="1:5" ht="13.5">
      <c r="A104" s="6">
        <f t="shared" si="9"/>
        <v>97</v>
      </c>
      <c r="B104" s="7">
        <v>40715</v>
      </c>
      <c r="C104" s="4" t="e">
        <f aca="true" t="shared" si="11" ref="C104:C135">IPMT(C$3,A104,C$4,C$2*-1)</f>
        <v>#NUM!</v>
      </c>
      <c r="D104" s="4" t="e">
        <f aca="true" t="shared" si="12" ref="D104:D135">PPMT(C$3,A104,C$4,C$2*-1)</f>
        <v>#NUM!</v>
      </c>
      <c r="E104" s="8" t="e">
        <f t="shared" si="10"/>
        <v>#NUM!</v>
      </c>
    </row>
    <row r="105" spans="1:5" ht="13.5">
      <c r="A105" s="6">
        <f t="shared" si="9"/>
        <v>98</v>
      </c>
      <c r="B105" s="7">
        <v>40716</v>
      </c>
      <c r="C105" s="4" t="e">
        <f t="shared" si="11"/>
        <v>#NUM!</v>
      </c>
      <c r="D105" s="4" t="e">
        <f t="shared" si="12"/>
        <v>#NUM!</v>
      </c>
      <c r="E105" s="8" t="e">
        <f t="shared" si="10"/>
        <v>#NUM!</v>
      </c>
    </row>
    <row r="106" spans="1:5" ht="13.5">
      <c r="A106" s="6">
        <f t="shared" si="9"/>
        <v>99</v>
      </c>
      <c r="B106" s="7">
        <v>40717</v>
      </c>
      <c r="C106" s="4" t="e">
        <f t="shared" si="11"/>
        <v>#NUM!</v>
      </c>
      <c r="D106" s="4" t="e">
        <f t="shared" si="12"/>
        <v>#NUM!</v>
      </c>
      <c r="E106" s="8" t="e">
        <f t="shared" si="10"/>
        <v>#NUM!</v>
      </c>
    </row>
    <row r="107" spans="1:5" ht="13.5">
      <c r="A107" s="6">
        <f t="shared" si="9"/>
        <v>100</v>
      </c>
      <c r="B107" s="7">
        <v>40718</v>
      </c>
      <c r="C107" s="4" t="e">
        <f t="shared" si="11"/>
        <v>#NUM!</v>
      </c>
      <c r="D107" s="4" t="e">
        <f t="shared" si="12"/>
        <v>#NUM!</v>
      </c>
      <c r="E107" s="8" t="e">
        <f t="shared" si="10"/>
        <v>#NUM!</v>
      </c>
    </row>
    <row r="108" spans="1:5" ht="13.5">
      <c r="A108" s="6">
        <f t="shared" si="9"/>
        <v>101</v>
      </c>
      <c r="B108" s="7">
        <v>40719</v>
      </c>
      <c r="C108" s="4" t="e">
        <f t="shared" si="11"/>
        <v>#NUM!</v>
      </c>
      <c r="D108" s="4" t="e">
        <f t="shared" si="12"/>
        <v>#NUM!</v>
      </c>
      <c r="E108" s="8" t="e">
        <f t="shared" si="10"/>
        <v>#NUM!</v>
      </c>
    </row>
    <row r="109" spans="1:5" ht="13.5">
      <c r="A109" s="6">
        <f t="shared" si="9"/>
        <v>102</v>
      </c>
      <c r="B109" s="7">
        <v>40720</v>
      </c>
      <c r="C109" s="4" t="e">
        <f t="shared" si="11"/>
        <v>#NUM!</v>
      </c>
      <c r="D109" s="4" t="e">
        <f t="shared" si="12"/>
        <v>#NUM!</v>
      </c>
      <c r="E109" s="8" t="e">
        <f t="shared" si="10"/>
        <v>#NUM!</v>
      </c>
    </row>
    <row r="110" spans="1:5" ht="13.5">
      <c r="A110" s="6">
        <f t="shared" si="9"/>
        <v>103</v>
      </c>
      <c r="B110" s="7">
        <v>40721</v>
      </c>
      <c r="C110" s="4" t="e">
        <f t="shared" si="11"/>
        <v>#NUM!</v>
      </c>
      <c r="D110" s="4" t="e">
        <f t="shared" si="12"/>
        <v>#NUM!</v>
      </c>
      <c r="E110" s="8" t="e">
        <f t="shared" si="10"/>
        <v>#NUM!</v>
      </c>
    </row>
    <row r="111" spans="1:5" ht="13.5">
      <c r="A111" s="6">
        <f t="shared" si="9"/>
        <v>104</v>
      </c>
      <c r="B111" s="7">
        <v>40722</v>
      </c>
      <c r="C111" s="4" t="e">
        <f t="shared" si="11"/>
        <v>#NUM!</v>
      </c>
      <c r="D111" s="4" t="e">
        <f t="shared" si="12"/>
        <v>#NUM!</v>
      </c>
      <c r="E111" s="8" t="e">
        <f t="shared" si="10"/>
        <v>#NUM!</v>
      </c>
    </row>
    <row r="112" spans="1:5" ht="13.5">
      <c r="A112" s="6">
        <f t="shared" si="9"/>
        <v>105</v>
      </c>
      <c r="B112" s="7">
        <v>40723</v>
      </c>
      <c r="C112" s="4" t="e">
        <f t="shared" si="11"/>
        <v>#NUM!</v>
      </c>
      <c r="D112" s="4" t="e">
        <f t="shared" si="12"/>
        <v>#NUM!</v>
      </c>
      <c r="E112" s="8" t="e">
        <f t="shared" si="10"/>
        <v>#NUM!</v>
      </c>
    </row>
    <row r="113" spans="1:5" ht="13.5">
      <c r="A113" s="6">
        <f t="shared" si="9"/>
        <v>106</v>
      </c>
      <c r="B113" s="7">
        <v>40724</v>
      </c>
      <c r="C113" s="4" t="e">
        <f t="shared" si="11"/>
        <v>#NUM!</v>
      </c>
      <c r="D113" s="4" t="e">
        <f t="shared" si="12"/>
        <v>#NUM!</v>
      </c>
      <c r="E113" s="8" t="e">
        <f t="shared" si="10"/>
        <v>#NUM!</v>
      </c>
    </row>
    <row r="114" spans="1:5" ht="13.5">
      <c r="A114" s="6">
        <f t="shared" si="9"/>
        <v>107</v>
      </c>
      <c r="B114" s="7">
        <v>40725</v>
      </c>
      <c r="C114" s="4" t="e">
        <f t="shared" si="11"/>
        <v>#NUM!</v>
      </c>
      <c r="D114" s="4" t="e">
        <f t="shared" si="12"/>
        <v>#NUM!</v>
      </c>
      <c r="E114" s="8" t="e">
        <f t="shared" si="10"/>
        <v>#NUM!</v>
      </c>
    </row>
    <row r="115" spans="1:5" ht="13.5">
      <c r="A115" s="6">
        <f t="shared" si="9"/>
        <v>108</v>
      </c>
      <c r="B115" s="7">
        <v>40726</v>
      </c>
      <c r="C115" s="4" t="e">
        <f t="shared" si="11"/>
        <v>#NUM!</v>
      </c>
      <c r="D115" s="4" t="e">
        <f t="shared" si="12"/>
        <v>#NUM!</v>
      </c>
      <c r="E115" s="8" t="e">
        <f t="shared" si="10"/>
        <v>#NUM!</v>
      </c>
    </row>
    <row r="116" spans="1:5" ht="13.5">
      <c r="A116" s="6">
        <f t="shared" si="9"/>
        <v>109</v>
      </c>
      <c r="B116" s="7">
        <v>40727</v>
      </c>
      <c r="C116" s="4" t="e">
        <f t="shared" si="11"/>
        <v>#NUM!</v>
      </c>
      <c r="D116" s="4" t="e">
        <f t="shared" si="12"/>
        <v>#NUM!</v>
      </c>
      <c r="E116" s="8" t="e">
        <f t="shared" si="10"/>
        <v>#NUM!</v>
      </c>
    </row>
    <row r="117" spans="1:5" ht="13.5">
      <c r="A117" s="6">
        <f t="shared" si="9"/>
        <v>110</v>
      </c>
      <c r="B117" s="7">
        <v>40728</v>
      </c>
      <c r="C117" s="4" t="e">
        <f t="shared" si="11"/>
        <v>#NUM!</v>
      </c>
      <c r="D117" s="4" t="e">
        <f t="shared" si="12"/>
        <v>#NUM!</v>
      </c>
      <c r="E117" s="8" t="e">
        <f t="shared" si="10"/>
        <v>#NUM!</v>
      </c>
    </row>
    <row r="118" spans="1:5" ht="13.5">
      <c r="A118" s="6">
        <f t="shared" si="9"/>
        <v>111</v>
      </c>
      <c r="B118" s="7">
        <v>40729</v>
      </c>
      <c r="C118" s="4" t="e">
        <f t="shared" si="11"/>
        <v>#NUM!</v>
      </c>
      <c r="D118" s="4" t="e">
        <f t="shared" si="12"/>
        <v>#NUM!</v>
      </c>
      <c r="E118" s="8" t="e">
        <f t="shared" si="10"/>
        <v>#NUM!</v>
      </c>
    </row>
    <row r="119" spans="1:5" ht="13.5">
      <c r="A119" s="6">
        <f t="shared" si="9"/>
        <v>112</v>
      </c>
      <c r="B119" s="7">
        <v>40730</v>
      </c>
      <c r="C119" s="4" t="e">
        <f t="shared" si="11"/>
        <v>#NUM!</v>
      </c>
      <c r="D119" s="4" t="e">
        <f t="shared" si="12"/>
        <v>#NUM!</v>
      </c>
      <c r="E119" s="8" t="e">
        <f t="shared" si="10"/>
        <v>#NUM!</v>
      </c>
    </row>
    <row r="120" spans="1:5" ht="13.5">
      <c r="A120" s="6">
        <f t="shared" si="9"/>
        <v>113</v>
      </c>
      <c r="B120" s="7">
        <v>40731</v>
      </c>
      <c r="C120" s="4" t="e">
        <f t="shared" si="11"/>
        <v>#NUM!</v>
      </c>
      <c r="D120" s="4" t="e">
        <f t="shared" si="12"/>
        <v>#NUM!</v>
      </c>
      <c r="E120" s="8" t="e">
        <f t="shared" si="10"/>
        <v>#NUM!</v>
      </c>
    </row>
    <row r="121" spans="1:5" ht="13.5">
      <c r="A121" s="6">
        <f t="shared" si="9"/>
        <v>114</v>
      </c>
      <c r="B121" s="7">
        <v>40732</v>
      </c>
      <c r="C121" s="4" t="e">
        <f t="shared" si="11"/>
        <v>#NUM!</v>
      </c>
      <c r="D121" s="4" t="e">
        <f t="shared" si="12"/>
        <v>#NUM!</v>
      </c>
      <c r="E121" s="8" t="e">
        <f t="shared" si="10"/>
        <v>#NUM!</v>
      </c>
    </row>
    <row r="122" spans="1:5" ht="13.5">
      <c r="A122" s="6">
        <f t="shared" si="9"/>
        <v>115</v>
      </c>
      <c r="B122" s="7">
        <v>40733</v>
      </c>
      <c r="C122" s="4" t="e">
        <f t="shared" si="11"/>
        <v>#NUM!</v>
      </c>
      <c r="D122" s="4" t="e">
        <f t="shared" si="12"/>
        <v>#NUM!</v>
      </c>
      <c r="E122" s="8" t="e">
        <f t="shared" si="10"/>
        <v>#NUM!</v>
      </c>
    </row>
    <row r="123" spans="1:5" ht="13.5">
      <c r="A123" s="6">
        <f t="shared" si="9"/>
        <v>116</v>
      </c>
      <c r="B123" s="7">
        <v>40734</v>
      </c>
      <c r="C123" s="4" t="e">
        <f t="shared" si="11"/>
        <v>#NUM!</v>
      </c>
      <c r="D123" s="4" t="e">
        <f t="shared" si="12"/>
        <v>#NUM!</v>
      </c>
      <c r="E123" s="8" t="e">
        <f t="shared" si="10"/>
        <v>#NUM!</v>
      </c>
    </row>
    <row r="124" spans="1:5" ht="13.5">
      <c r="A124" s="6">
        <f t="shared" si="9"/>
        <v>117</v>
      </c>
      <c r="B124" s="7">
        <v>40735</v>
      </c>
      <c r="C124" s="4" t="e">
        <f t="shared" si="11"/>
        <v>#NUM!</v>
      </c>
      <c r="D124" s="4" t="e">
        <f t="shared" si="12"/>
        <v>#NUM!</v>
      </c>
      <c r="E124" s="8" t="e">
        <f t="shared" si="10"/>
        <v>#NUM!</v>
      </c>
    </row>
    <row r="125" spans="1:5" ht="13.5">
      <c r="A125" s="6">
        <f t="shared" si="9"/>
        <v>118</v>
      </c>
      <c r="B125" s="7">
        <v>40736</v>
      </c>
      <c r="C125" s="4" t="e">
        <f t="shared" si="11"/>
        <v>#NUM!</v>
      </c>
      <c r="D125" s="4" t="e">
        <f t="shared" si="12"/>
        <v>#NUM!</v>
      </c>
      <c r="E125" s="8" t="e">
        <f t="shared" si="10"/>
        <v>#NUM!</v>
      </c>
    </row>
    <row r="126" spans="1:5" ht="13.5">
      <c r="A126" s="6">
        <f t="shared" si="9"/>
        <v>119</v>
      </c>
      <c r="B126" s="7">
        <v>40737</v>
      </c>
      <c r="C126" s="4" t="e">
        <f t="shared" si="11"/>
        <v>#NUM!</v>
      </c>
      <c r="D126" s="4" t="e">
        <f t="shared" si="12"/>
        <v>#NUM!</v>
      </c>
      <c r="E126" s="8" t="e">
        <f t="shared" si="10"/>
        <v>#NUM!</v>
      </c>
    </row>
    <row r="127" spans="1:5" ht="13.5">
      <c r="A127" s="6">
        <f t="shared" si="9"/>
        <v>120</v>
      </c>
      <c r="B127" s="7">
        <v>40738</v>
      </c>
      <c r="C127" s="4" t="e">
        <f t="shared" si="11"/>
        <v>#NUM!</v>
      </c>
      <c r="D127" s="4" t="e">
        <f t="shared" si="12"/>
        <v>#NUM!</v>
      </c>
      <c r="E127" s="8" t="e">
        <f t="shared" si="10"/>
        <v>#NUM!</v>
      </c>
    </row>
    <row r="128" spans="1:5" ht="13.5">
      <c r="A128" s="6">
        <f t="shared" si="9"/>
        <v>121</v>
      </c>
      <c r="B128" s="7">
        <v>40739</v>
      </c>
      <c r="C128" s="4" t="e">
        <f t="shared" si="11"/>
        <v>#NUM!</v>
      </c>
      <c r="D128" s="4" t="e">
        <f t="shared" si="12"/>
        <v>#NUM!</v>
      </c>
      <c r="E128" s="8" t="e">
        <f t="shared" si="10"/>
        <v>#NUM!</v>
      </c>
    </row>
    <row r="129" spans="1:5" ht="13.5">
      <c r="A129" s="6">
        <f t="shared" si="9"/>
        <v>122</v>
      </c>
      <c r="B129" s="7">
        <v>40740</v>
      </c>
      <c r="C129" s="4" t="e">
        <f t="shared" si="11"/>
        <v>#NUM!</v>
      </c>
      <c r="D129" s="4" t="e">
        <f t="shared" si="12"/>
        <v>#NUM!</v>
      </c>
      <c r="E129" s="8" t="e">
        <f t="shared" si="10"/>
        <v>#NUM!</v>
      </c>
    </row>
    <row r="130" spans="1:5" ht="13.5">
      <c r="A130" s="6">
        <f t="shared" si="9"/>
        <v>123</v>
      </c>
      <c r="B130" s="7">
        <v>40741</v>
      </c>
      <c r="C130" s="4" t="e">
        <f t="shared" si="11"/>
        <v>#NUM!</v>
      </c>
      <c r="D130" s="4" t="e">
        <f t="shared" si="12"/>
        <v>#NUM!</v>
      </c>
      <c r="E130" s="8" t="e">
        <f t="shared" si="10"/>
        <v>#NUM!</v>
      </c>
    </row>
    <row r="131" spans="1:5" ht="13.5">
      <c r="A131" s="6">
        <f t="shared" si="9"/>
        <v>124</v>
      </c>
      <c r="B131" s="7">
        <v>40742</v>
      </c>
      <c r="C131" s="4" t="e">
        <f t="shared" si="11"/>
        <v>#NUM!</v>
      </c>
      <c r="D131" s="4" t="e">
        <f t="shared" si="12"/>
        <v>#NUM!</v>
      </c>
      <c r="E131" s="8" t="e">
        <f t="shared" si="10"/>
        <v>#NUM!</v>
      </c>
    </row>
    <row r="132" spans="1:5" ht="13.5">
      <c r="A132" s="6">
        <f t="shared" si="9"/>
        <v>125</v>
      </c>
      <c r="B132" s="7">
        <v>40743</v>
      </c>
      <c r="C132" s="4" t="e">
        <f t="shared" si="11"/>
        <v>#NUM!</v>
      </c>
      <c r="D132" s="4" t="e">
        <f t="shared" si="12"/>
        <v>#NUM!</v>
      </c>
      <c r="E132" s="8" t="e">
        <f t="shared" si="10"/>
        <v>#NUM!</v>
      </c>
    </row>
    <row r="133" spans="1:5" ht="13.5">
      <c r="A133" s="6">
        <f t="shared" si="9"/>
        <v>126</v>
      </c>
      <c r="B133" s="7">
        <v>40744</v>
      </c>
      <c r="C133" s="4" t="e">
        <f t="shared" si="11"/>
        <v>#NUM!</v>
      </c>
      <c r="D133" s="4" t="e">
        <f t="shared" si="12"/>
        <v>#NUM!</v>
      </c>
      <c r="E133" s="8" t="e">
        <f t="shared" si="10"/>
        <v>#NUM!</v>
      </c>
    </row>
    <row r="134" spans="1:5" ht="13.5">
      <c r="A134" s="6">
        <f t="shared" si="9"/>
        <v>127</v>
      </c>
      <c r="B134" s="7">
        <v>40745</v>
      </c>
      <c r="C134" s="4" t="e">
        <f t="shared" si="11"/>
        <v>#NUM!</v>
      </c>
      <c r="D134" s="4" t="e">
        <f t="shared" si="12"/>
        <v>#NUM!</v>
      </c>
      <c r="E134" s="8" t="e">
        <f t="shared" si="10"/>
        <v>#NUM!</v>
      </c>
    </row>
    <row r="135" spans="1:5" ht="13.5">
      <c r="A135" s="6">
        <f t="shared" si="9"/>
        <v>128</v>
      </c>
      <c r="B135" s="7">
        <v>40746</v>
      </c>
      <c r="C135" s="4" t="e">
        <f t="shared" si="11"/>
        <v>#NUM!</v>
      </c>
      <c r="D135" s="4" t="e">
        <f t="shared" si="12"/>
        <v>#NUM!</v>
      </c>
      <c r="E135" s="8" t="e">
        <f t="shared" si="10"/>
        <v>#NUM!</v>
      </c>
    </row>
    <row r="136" spans="1:5" ht="13.5">
      <c r="A136" s="6">
        <f t="shared" si="9"/>
        <v>129</v>
      </c>
      <c r="B136" s="7">
        <v>40747</v>
      </c>
      <c r="C136" s="4" t="e">
        <f aca="true" t="shared" si="13" ref="C136:C167">IPMT(C$3,A136,C$4,C$2*-1)</f>
        <v>#NUM!</v>
      </c>
      <c r="D136" s="4" t="e">
        <f aca="true" t="shared" si="14" ref="D136:D167">PPMT(C$3,A136,C$4,C$2*-1)</f>
        <v>#NUM!</v>
      </c>
      <c r="E136" s="8" t="e">
        <f t="shared" si="10"/>
        <v>#NUM!</v>
      </c>
    </row>
    <row r="137" spans="1:5" ht="13.5">
      <c r="A137" s="6">
        <f t="shared" si="9"/>
        <v>130</v>
      </c>
      <c r="B137" s="7">
        <v>40748</v>
      </c>
      <c r="C137" s="4" t="e">
        <f t="shared" si="13"/>
        <v>#NUM!</v>
      </c>
      <c r="D137" s="4" t="e">
        <f t="shared" si="14"/>
        <v>#NUM!</v>
      </c>
      <c r="E137" s="8" t="e">
        <f t="shared" si="10"/>
        <v>#NUM!</v>
      </c>
    </row>
    <row r="138" spans="1:5" ht="13.5">
      <c r="A138" s="6">
        <f aca="true" t="shared" si="15" ref="A138:A187">A137+1</f>
        <v>131</v>
      </c>
      <c r="B138" s="7">
        <v>40749</v>
      </c>
      <c r="C138" s="4" t="e">
        <f t="shared" si="13"/>
        <v>#NUM!</v>
      </c>
      <c r="D138" s="4" t="e">
        <f t="shared" si="14"/>
        <v>#NUM!</v>
      </c>
      <c r="E138" s="8" t="e">
        <f t="shared" si="10"/>
        <v>#NUM!</v>
      </c>
    </row>
    <row r="139" spans="1:5" ht="13.5">
      <c r="A139" s="6">
        <f t="shared" si="15"/>
        <v>132</v>
      </c>
      <c r="B139" s="7">
        <v>40750</v>
      </c>
      <c r="C139" s="4" t="e">
        <f t="shared" si="13"/>
        <v>#NUM!</v>
      </c>
      <c r="D139" s="4" t="e">
        <f t="shared" si="14"/>
        <v>#NUM!</v>
      </c>
      <c r="E139" s="8" t="e">
        <f t="shared" si="10"/>
        <v>#NUM!</v>
      </c>
    </row>
    <row r="140" spans="1:5" ht="13.5">
      <c r="A140" s="6">
        <f t="shared" si="15"/>
        <v>133</v>
      </c>
      <c r="B140" s="7">
        <v>40751</v>
      </c>
      <c r="C140" s="4" t="e">
        <f t="shared" si="13"/>
        <v>#NUM!</v>
      </c>
      <c r="D140" s="4" t="e">
        <f t="shared" si="14"/>
        <v>#NUM!</v>
      </c>
      <c r="E140" s="8" t="e">
        <f t="shared" si="10"/>
        <v>#NUM!</v>
      </c>
    </row>
    <row r="141" spans="1:5" ht="13.5">
      <c r="A141" s="6">
        <f t="shared" si="15"/>
        <v>134</v>
      </c>
      <c r="B141" s="7">
        <v>40752</v>
      </c>
      <c r="C141" s="4" t="e">
        <f t="shared" si="13"/>
        <v>#NUM!</v>
      </c>
      <c r="D141" s="4" t="e">
        <f t="shared" si="14"/>
        <v>#NUM!</v>
      </c>
      <c r="E141" s="8" t="e">
        <f t="shared" si="10"/>
        <v>#NUM!</v>
      </c>
    </row>
    <row r="142" spans="1:5" ht="13.5">
      <c r="A142" s="6">
        <f t="shared" si="15"/>
        <v>135</v>
      </c>
      <c r="B142" s="7">
        <v>40753</v>
      </c>
      <c r="C142" s="4" t="e">
        <f t="shared" si="13"/>
        <v>#NUM!</v>
      </c>
      <c r="D142" s="4" t="e">
        <f t="shared" si="14"/>
        <v>#NUM!</v>
      </c>
      <c r="E142" s="8" t="e">
        <f t="shared" si="10"/>
        <v>#NUM!</v>
      </c>
    </row>
    <row r="143" spans="1:5" ht="13.5">
      <c r="A143" s="6">
        <f t="shared" si="15"/>
        <v>136</v>
      </c>
      <c r="B143" s="7">
        <v>40754</v>
      </c>
      <c r="C143" s="4" t="e">
        <f t="shared" si="13"/>
        <v>#NUM!</v>
      </c>
      <c r="D143" s="4" t="e">
        <f t="shared" si="14"/>
        <v>#NUM!</v>
      </c>
      <c r="E143" s="8" t="e">
        <f t="shared" si="10"/>
        <v>#NUM!</v>
      </c>
    </row>
    <row r="144" spans="1:5" ht="13.5">
      <c r="A144" s="6">
        <f t="shared" si="15"/>
        <v>137</v>
      </c>
      <c r="B144" s="7">
        <v>40755</v>
      </c>
      <c r="C144" s="4" t="e">
        <f t="shared" si="13"/>
        <v>#NUM!</v>
      </c>
      <c r="D144" s="4" t="e">
        <f t="shared" si="14"/>
        <v>#NUM!</v>
      </c>
      <c r="E144" s="8" t="e">
        <f t="shared" si="10"/>
        <v>#NUM!</v>
      </c>
    </row>
    <row r="145" spans="1:5" ht="13.5">
      <c r="A145" s="6">
        <f t="shared" si="15"/>
        <v>138</v>
      </c>
      <c r="B145" s="7">
        <v>40756</v>
      </c>
      <c r="C145" s="4" t="e">
        <f t="shared" si="13"/>
        <v>#NUM!</v>
      </c>
      <c r="D145" s="4" t="e">
        <f t="shared" si="14"/>
        <v>#NUM!</v>
      </c>
      <c r="E145" s="8" t="e">
        <f t="shared" si="10"/>
        <v>#NUM!</v>
      </c>
    </row>
    <row r="146" spans="1:5" ht="13.5">
      <c r="A146" s="6">
        <f t="shared" si="15"/>
        <v>139</v>
      </c>
      <c r="B146" s="7">
        <v>40757</v>
      </c>
      <c r="C146" s="4" t="e">
        <f t="shared" si="13"/>
        <v>#NUM!</v>
      </c>
      <c r="D146" s="4" t="e">
        <f t="shared" si="14"/>
        <v>#NUM!</v>
      </c>
      <c r="E146" s="8" t="e">
        <f t="shared" si="10"/>
        <v>#NUM!</v>
      </c>
    </row>
    <row r="147" spans="1:5" ht="13.5">
      <c r="A147" s="6">
        <f t="shared" si="15"/>
        <v>140</v>
      </c>
      <c r="B147" s="7">
        <v>40758</v>
      </c>
      <c r="C147" s="4" t="e">
        <f t="shared" si="13"/>
        <v>#NUM!</v>
      </c>
      <c r="D147" s="4" t="e">
        <f t="shared" si="14"/>
        <v>#NUM!</v>
      </c>
      <c r="E147" s="8" t="e">
        <f t="shared" si="10"/>
        <v>#NUM!</v>
      </c>
    </row>
    <row r="148" spans="1:5" ht="13.5">
      <c r="A148" s="6">
        <f t="shared" si="15"/>
        <v>141</v>
      </c>
      <c r="B148" s="7">
        <v>40759</v>
      </c>
      <c r="C148" s="4" t="e">
        <f t="shared" si="13"/>
        <v>#NUM!</v>
      </c>
      <c r="D148" s="4" t="e">
        <f t="shared" si="14"/>
        <v>#NUM!</v>
      </c>
      <c r="E148" s="8" t="e">
        <f t="shared" si="10"/>
        <v>#NUM!</v>
      </c>
    </row>
    <row r="149" spans="1:5" ht="13.5">
      <c r="A149" s="6">
        <f t="shared" si="15"/>
        <v>142</v>
      </c>
      <c r="B149" s="7">
        <v>40760</v>
      </c>
      <c r="C149" s="4" t="e">
        <f t="shared" si="13"/>
        <v>#NUM!</v>
      </c>
      <c r="D149" s="4" t="e">
        <f t="shared" si="14"/>
        <v>#NUM!</v>
      </c>
      <c r="E149" s="8" t="e">
        <f t="shared" si="10"/>
        <v>#NUM!</v>
      </c>
    </row>
    <row r="150" spans="1:5" ht="13.5">
      <c r="A150" s="6">
        <f t="shared" si="15"/>
        <v>143</v>
      </c>
      <c r="B150" s="7">
        <v>40761</v>
      </c>
      <c r="C150" s="4" t="e">
        <f t="shared" si="13"/>
        <v>#NUM!</v>
      </c>
      <c r="D150" s="4" t="e">
        <f t="shared" si="14"/>
        <v>#NUM!</v>
      </c>
      <c r="E150" s="8" t="e">
        <f t="shared" si="10"/>
        <v>#NUM!</v>
      </c>
    </row>
    <row r="151" spans="1:5" ht="13.5">
      <c r="A151" s="6">
        <f t="shared" si="15"/>
        <v>144</v>
      </c>
      <c r="B151" s="7">
        <v>40762</v>
      </c>
      <c r="C151" s="4" t="e">
        <f t="shared" si="13"/>
        <v>#NUM!</v>
      </c>
      <c r="D151" s="4" t="e">
        <f t="shared" si="14"/>
        <v>#NUM!</v>
      </c>
      <c r="E151" s="8" t="e">
        <f t="shared" si="10"/>
        <v>#NUM!</v>
      </c>
    </row>
    <row r="152" spans="1:5" ht="13.5">
      <c r="A152" s="6">
        <f t="shared" si="15"/>
        <v>145</v>
      </c>
      <c r="B152" s="7">
        <v>40763</v>
      </c>
      <c r="C152" s="4" t="e">
        <f t="shared" si="13"/>
        <v>#NUM!</v>
      </c>
      <c r="D152" s="4" t="e">
        <f t="shared" si="14"/>
        <v>#NUM!</v>
      </c>
      <c r="E152" s="8" t="e">
        <f t="shared" si="10"/>
        <v>#NUM!</v>
      </c>
    </row>
    <row r="153" spans="1:5" ht="13.5">
      <c r="A153" s="6">
        <f t="shared" si="15"/>
        <v>146</v>
      </c>
      <c r="B153" s="7">
        <v>40764</v>
      </c>
      <c r="C153" s="4" t="e">
        <f t="shared" si="13"/>
        <v>#NUM!</v>
      </c>
      <c r="D153" s="4" t="e">
        <f t="shared" si="14"/>
        <v>#NUM!</v>
      </c>
      <c r="E153" s="8" t="e">
        <f t="shared" si="10"/>
        <v>#NUM!</v>
      </c>
    </row>
    <row r="154" spans="1:5" ht="13.5">
      <c r="A154" s="6">
        <f t="shared" si="15"/>
        <v>147</v>
      </c>
      <c r="B154" s="7">
        <v>40765</v>
      </c>
      <c r="C154" s="4" t="e">
        <f t="shared" si="13"/>
        <v>#NUM!</v>
      </c>
      <c r="D154" s="4" t="e">
        <f t="shared" si="14"/>
        <v>#NUM!</v>
      </c>
      <c r="E154" s="8" t="e">
        <f t="shared" si="10"/>
        <v>#NUM!</v>
      </c>
    </row>
    <row r="155" spans="1:5" ht="13.5">
      <c r="A155" s="6">
        <f t="shared" si="15"/>
        <v>148</v>
      </c>
      <c r="B155" s="7">
        <v>40766</v>
      </c>
      <c r="C155" s="4" t="e">
        <f t="shared" si="13"/>
        <v>#NUM!</v>
      </c>
      <c r="D155" s="4" t="e">
        <f t="shared" si="14"/>
        <v>#NUM!</v>
      </c>
      <c r="E155" s="8" t="e">
        <f t="shared" si="10"/>
        <v>#NUM!</v>
      </c>
    </row>
    <row r="156" spans="1:5" ht="13.5">
      <c r="A156" s="6">
        <f t="shared" si="15"/>
        <v>149</v>
      </c>
      <c r="B156" s="7">
        <v>40767</v>
      </c>
      <c r="C156" s="4" t="e">
        <f t="shared" si="13"/>
        <v>#NUM!</v>
      </c>
      <c r="D156" s="4" t="e">
        <f t="shared" si="14"/>
        <v>#NUM!</v>
      </c>
      <c r="E156" s="8" t="e">
        <f t="shared" si="10"/>
        <v>#NUM!</v>
      </c>
    </row>
    <row r="157" spans="1:5" ht="13.5">
      <c r="A157" s="6">
        <f t="shared" si="15"/>
        <v>150</v>
      </c>
      <c r="B157" s="7">
        <v>40768</v>
      </c>
      <c r="C157" s="4" t="e">
        <f t="shared" si="13"/>
        <v>#NUM!</v>
      </c>
      <c r="D157" s="4" t="e">
        <f t="shared" si="14"/>
        <v>#NUM!</v>
      </c>
      <c r="E157" s="8" t="e">
        <f t="shared" si="10"/>
        <v>#NUM!</v>
      </c>
    </row>
    <row r="158" spans="1:5" ht="13.5">
      <c r="A158" s="6">
        <f t="shared" si="15"/>
        <v>151</v>
      </c>
      <c r="B158" s="7">
        <v>40769</v>
      </c>
      <c r="C158" s="4" t="e">
        <f t="shared" si="13"/>
        <v>#NUM!</v>
      </c>
      <c r="D158" s="4" t="e">
        <f t="shared" si="14"/>
        <v>#NUM!</v>
      </c>
      <c r="E158" s="8" t="e">
        <f aca="true" t="shared" si="16" ref="E158:E187">E157-D158</f>
        <v>#NUM!</v>
      </c>
    </row>
    <row r="159" spans="1:5" ht="13.5">
      <c r="A159" s="6">
        <f t="shared" si="15"/>
        <v>152</v>
      </c>
      <c r="B159" s="7">
        <v>40770</v>
      </c>
      <c r="C159" s="4" t="e">
        <f t="shared" si="13"/>
        <v>#NUM!</v>
      </c>
      <c r="D159" s="4" t="e">
        <f t="shared" si="14"/>
        <v>#NUM!</v>
      </c>
      <c r="E159" s="8" t="e">
        <f t="shared" si="16"/>
        <v>#NUM!</v>
      </c>
    </row>
    <row r="160" spans="1:5" ht="13.5">
      <c r="A160" s="6">
        <f t="shared" si="15"/>
        <v>153</v>
      </c>
      <c r="B160" s="7">
        <v>40771</v>
      </c>
      <c r="C160" s="4" t="e">
        <f t="shared" si="13"/>
        <v>#NUM!</v>
      </c>
      <c r="D160" s="4" t="e">
        <f t="shared" si="14"/>
        <v>#NUM!</v>
      </c>
      <c r="E160" s="8" t="e">
        <f t="shared" si="16"/>
        <v>#NUM!</v>
      </c>
    </row>
    <row r="161" spans="1:5" ht="13.5">
      <c r="A161" s="6">
        <f t="shared" si="15"/>
        <v>154</v>
      </c>
      <c r="B161" s="7">
        <v>40772</v>
      </c>
      <c r="C161" s="4" t="e">
        <f t="shared" si="13"/>
        <v>#NUM!</v>
      </c>
      <c r="D161" s="4" t="e">
        <f t="shared" si="14"/>
        <v>#NUM!</v>
      </c>
      <c r="E161" s="8" t="e">
        <f t="shared" si="16"/>
        <v>#NUM!</v>
      </c>
    </row>
    <row r="162" spans="1:5" ht="13.5">
      <c r="A162" s="6">
        <f t="shared" si="15"/>
        <v>155</v>
      </c>
      <c r="B162" s="7">
        <v>40773</v>
      </c>
      <c r="C162" s="4" t="e">
        <f t="shared" si="13"/>
        <v>#NUM!</v>
      </c>
      <c r="D162" s="4" t="e">
        <f t="shared" si="14"/>
        <v>#NUM!</v>
      </c>
      <c r="E162" s="8" t="e">
        <f t="shared" si="16"/>
        <v>#NUM!</v>
      </c>
    </row>
    <row r="163" spans="1:5" ht="13.5">
      <c r="A163" s="6">
        <f t="shared" si="15"/>
        <v>156</v>
      </c>
      <c r="B163" s="7">
        <v>40774</v>
      </c>
      <c r="C163" s="4" t="e">
        <f t="shared" si="13"/>
        <v>#NUM!</v>
      </c>
      <c r="D163" s="4" t="e">
        <f t="shared" si="14"/>
        <v>#NUM!</v>
      </c>
      <c r="E163" s="8" t="e">
        <f t="shared" si="16"/>
        <v>#NUM!</v>
      </c>
    </row>
    <row r="164" spans="1:5" ht="13.5">
      <c r="A164" s="6">
        <f t="shared" si="15"/>
        <v>157</v>
      </c>
      <c r="B164" s="7">
        <v>40775</v>
      </c>
      <c r="C164" s="4" t="e">
        <f t="shared" si="13"/>
        <v>#NUM!</v>
      </c>
      <c r="D164" s="4" t="e">
        <f t="shared" si="14"/>
        <v>#NUM!</v>
      </c>
      <c r="E164" s="8" t="e">
        <f t="shared" si="16"/>
        <v>#NUM!</v>
      </c>
    </row>
    <row r="165" spans="1:5" ht="13.5">
      <c r="A165" s="6">
        <f t="shared" si="15"/>
        <v>158</v>
      </c>
      <c r="B165" s="7">
        <v>40776</v>
      </c>
      <c r="C165" s="4" t="e">
        <f t="shared" si="13"/>
        <v>#NUM!</v>
      </c>
      <c r="D165" s="4" t="e">
        <f t="shared" si="14"/>
        <v>#NUM!</v>
      </c>
      <c r="E165" s="8" t="e">
        <f t="shared" si="16"/>
        <v>#NUM!</v>
      </c>
    </row>
    <row r="166" spans="1:5" ht="13.5">
      <c r="A166" s="6">
        <f t="shared" si="15"/>
        <v>159</v>
      </c>
      <c r="B166" s="7">
        <v>40777</v>
      </c>
      <c r="C166" s="4" t="e">
        <f t="shared" si="13"/>
        <v>#NUM!</v>
      </c>
      <c r="D166" s="4" t="e">
        <f t="shared" si="14"/>
        <v>#NUM!</v>
      </c>
      <c r="E166" s="8" t="e">
        <f t="shared" si="16"/>
        <v>#NUM!</v>
      </c>
    </row>
    <row r="167" spans="1:5" ht="13.5">
      <c r="A167" s="6">
        <f t="shared" si="15"/>
        <v>160</v>
      </c>
      <c r="B167" s="7">
        <v>40778</v>
      </c>
      <c r="C167" s="4" t="e">
        <f t="shared" si="13"/>
        <v>#NUM!</v>
      </c>
      <c r="D167" s="4" t="e">
        <f t="shared" si="14"/>
        <v>#NUM!</v>
      </c>
      <c r="E167" s="8" t="e">
        <f t="shared" si="16"/>
        <v>#NUM!</v>
      </c>
    </row>
    <row r="168" spans="1:5" ht="13.5">
      <c r="A168" s="6">
        <f t="shared" si="15"/>
        <v>161</v>
      </c>
      <c r="B168" s="7">
        <v>40779</v>
      </c>
      <c r="C168" s="4" t="e">
        <f aca="true" t="shared" si="17" ref="C168:C187">IPMT(C$3,A168,C$4,C$2*-1)</f>
        <v>#NUM!</v>
      </c>
      <c r="D168" s="4" t="e">
        <f aca="true" t="shared" si="18" ref="D168:D187">PPMT(C$3,A168,C$4,C$2*-1)</f>
        <v>#NUM!</v>
      </c>
      <c r="E168" s="8" t="e">
        <f t="shared" si="16"/>
        <v>#NUM!</v>
      </c>
    </row>
    <row r="169" spans="1:5" ht="13.5">
      <c r="A169" s="6">
        <f t="shared" si="15"/>
        <v>162</v>
      </c>
      <c r="B169" s="7">
        <v>40780</v>
      </c>
      <c r="C169" s="4" t="e">
        <f t="shared" si="17"/>
        <v>#NUM!</v>
      </c>
      <c r="D169" s="4" t="e">
        <f t="shared" si="18"/>
        <v>#NUM!</v>
      </c>
      <c r="E169" s="8" t="e">
        <f t="shared" si="16"/>
        <v>#NUM!</v>
      </c>
    </row>
    <row r="170" spans="1:5" ht="13.5">
      <c r="A170" s="6">
        <f t="shared" si="15"/>
        <v>163</v>
      </c>
      <c r="B170" s="7">
        <v>40781</v>
      </c>
      <c r="C170" s="4" t="e">
        <f t="shared" si="17"/>
        <v>#NUM!</v>
      </c>
      <c r="D170" s="4" t="e">
        <f t="shared" si="18"/>
        <v>#NUM!</v>
      </c>
      <c r="E170" s="8" t="e">
        <f t="shared" si="16"/>
        <v>#NUM!</v>
      </c>
    </row>
    <row r="171" spans="1:5" ht="13.5">
      <c r="A171" s="6">
        <f t="shared" si="15"/>
        <v>164</v>
      </c>
      <c r="B171" s="7">
        <v>40782</v>
      </c>
      <c r="C171" s="4" t="e">
        <f t="shared" si="17"/>
        <v>#NUM!</v>
      </c>
      <c r="D171" s="4" t="e">
        <f t="shared" si="18"/>
        <v>#NUM!</v>
      </c>
      <c r="E171" s="8" t="e">
        <f t="shared" si="16"/>
        <v>#NUM!</v>
      </c>
    </row>
    <row r="172" spans="1:5" ht="13.5">
      <c r="A172" s="6">
        <f t="shared" si="15"/>
        <v>165</v>
      </c>
      <c r="B172" s="7">
        <v>40783</v>
      </c>
      <c r="C172" s="4" t="e">
        <f t="shared" si="17"/>
        <v>#NUM!</v>
      </c>
      <c r="D172" s="4" t="e">
        <f t="shared" si="18"/>
        <v>#NUM!</v>
      </c>
      <c r="E172" s="8" t="e">
        <f t="shared" si="16"/>
        <v>#NUM!</v>
      </c>
    </row>
    <row r="173" spans="1:5" ht="13.5">
      <c r="A173" s="6">
        <f t="shared" si="15"/>
        <v>166</v>
      </c>
      <c r="B173" s="7">
        <v>40784</v>
      </c>
      <c r="C173" s="4" t="e">
        <f t="shared" si="17"/>
        <v>#NUM!</v>
      </c>
      <c r="D173" s="4" t="e">
        <f t="shared" si="18"/>
        <v>#NUM!</v>
      </c>
      <c r="E173" s="8" t="e">
        <f t="shared" si="16"/>
        <v>#NUM!</v>
      </c>
    </row>
    <row r="174" spans="1:5" ht="13.5">
      <c r="A174" s="6">
        <f t="shared" si="15"/>
        <v>167</v>
      </c>
      <c r="B174" s="7">
        <v>40785</v>
      </c>
      <c r="C174" s="4" t="e">
        <f t="shared" si="17"/>
        <v>#NUM!</v>
      </c>
      <c r="D174" s="4" t="e">
        <f t="shared" si="18"/>
        <v>#NUM!</v>
      </c>
      <c r="E174" s="8" t="e">
        <f t="shared" si="16"/>
        <v>#NUM!</v>
      </c>
    </row>
    <row r="175" spans="1:5" ht="13.5">
      <c r="A175" s="6">
        <f t="shared" si="15"/>
        <v>168</v>
      </c>
      <c r="B175" s="7">
        <v>40786</v>
      </c>
      <c r="C175" s="4" t="e">
        <f t="shared" si="17"/>
        <v>#NUM!</v>
      </c>
      <c r="D175" s="4" t="e">
        <f t="shared" si="18"/>
        <v>#NUM!</v>
      </c>
      <c r="E175" s="8" t="e">
        <f t="shared" si="16"/>
        <v>#NUM!</v>
      </c>
    </row>
    <row r="176" spans="1:5" ht="13.5">
      <c r="A176" s="6">
        <f t="shared" si="15"/>
        <v>169</v>
      </c>
      <c r="B176" s="7">
        <v>40787</v>
      </c>
      <c r="C176" s="4" t="e">
        <f t="shared" si="17"/>
        <v>#NUM!</v>
      </c>
      <c r="D176" s="4" t="e">
        <f t="shared" si="18"/>
        <v>#NUM!</v>
      </c>
      <c r="E176" s="8" t="e">
        <f t="shared" si="16"/>
        <v>#NUM!</v>
      </c>
    </row>
    <row r="177" spans="1:5" ht="13.5">
      <c r="A177" s="6">
        <f t="shared" si="15"/>
        <v>170</v>
      </c>
      <c r="B177" s="7">
        <v>40788</v>
      </c>
      <c r="C177" s="4" t="e">
        <f t="shared" si="17"/>
        <v>#NUM!</v>
      </c>
      <c r="D177" s="4" t="e">
        <f t="shared" si="18"/>
        <v>#NUM!</v>
      </c>
      <c r="E177" s="8" t="e">
        <f t="shared" si="16"/>
        <v>#NUM!</v>
      </c>
    </row>
    <row r="178" spans="1:5" ht="13.5">
      <c r="A178" s="6">
        <f t="shared" si="15"/>
        <v>171</v>
      </c>
      <c r="B178" s="7">
        <v>40789</v>
      </c>
      <c r="C178" s="4" t="e">
        <f t="shared" si="17"/>
        <v>#NUM!</v>
      </c>
      <c r="D178" s="4" t="e">
        <f t="shared" si="18"/>
        <v>#NUM!</v>
      </c>
      <c r="E178" s="8" t="e">
        <f t="shared" si="16"/>
        <v>#NUM!</v>
      </c>
    </row>
    <row r="179" spans="1:5" ht="13.5">
      <c r="A179" s="6">
        <f t="shared" si="15"/>
        <v>172</v>
      </c>
      <c r="B179" s="7">
        <v>40790</v>
      </c>
      <c r="C179" s="4" t="e">
        <f t="shared" si="17"/>
        <v>#NUM!</v>
      </c>
      <c r="D179" s="4" t="e">
        <f t="shared" si="18"/>
        <v>#NUM!</v>
      </c>
      <c r="E179" s="8" t="e">
        <f t="shared" si="16"/>
        <v>#NUM!</v>
      </c>
    </row>
    <row r="180" spans="1:5" ht="13.5">
      <c r="A180" s="6">
        <f t="shared" si="15"/>
        <v>173</v>
      </c>
      <c r="B180" s="7">
        <v>40791</v>
      </c>
      <c r="C180" s="4" t="e">
        <f t="shared" si="17"/>
        <v>#NUM!</v>
      </c>
      <c r="D180" s="4" t="e">
        <f t="shared" si="18"/>
        <v>#NUM!</v>
      </c>
      <c r="E180" s="8" t="e">
        <f t="shared" si="16"/>
        <v>#NUM!</v>
      </c>
    </row>
    <row r="181" spans="1:5" ht="13.5">
      <c r="A181" s="6">
        <f t="shared" si="15"/>
        <v>174</v>
      </c>
      <c r="B181" s="7">
        <v>40792</v>
      </c>
      <c r="C181" s="4" t="e">
        <f t="shared" si="17"/>
        <v>#NUM!</v>
      </c>
      <c r="D181" s="4" t="e">
        <f t="shared" si="18"/>
        <v>#NUM!</v>
      </c>
      <c r="E181" s="8" t="e">
        <f t="shared" si="16"/>
        <v>#NUM!</v>
      </c>
    </row>
    <row r="182" spans="1:5" ht="13.5">
      <c r="A182" s="6">
        <f t="shared" si="15"/>
        <v>175</v>
      </c>
      <c r="B182" s="7">
        <v>40793</v>
      </c>
      <c r="C182" s="4" t="e">
        <f t="shared" si="17"/>
        <v>#NUM!</v>
      </c>
      <c r="D182" s="4" t="e">
        <f t="shared" si="18"/>
        <v>#NUM!</v>
      </c>
      <c r="E182" s="8" t="e">
        <f t="shared" si="16"/>
        <v>#NUM!</v>
      </c>
    </row>
    <row r="183" spans="1:5" ht="13.5">
      <c r="A183" s="6">
        <f t="shared" si="15"/>
        <v>176</v>
      </c>
      <c r="B183" s="7">
        <v>40794</v>
      </c>
      <c r="C183" s="4" t="e">
        <f t="shared" si="17"/>
        <v>#NUM!</v>
      </c>
      <c r="D183" s="4" t="e">
        <f t="shared" si="18"/>
        <v>#NUM!</v>
      </c>
      <c r="E183" s="8" t="e">
        <f t="shared" si="16"/>
        <v>#NUM!</v>
      </c>
    </row>
    <row r="184" spans="1:5" ht="13.5">
      <c r="A184" s="6">
        <f t="shared" si="15"/>
        <v>177</v>
      </c>
      <c r="B184" s="7">
        <v>40795</v>
      </c>
      <c r="C184" s="4" t="e">
        <f t="shared" si="17"/>
        <v>#NUM!</v>
      </c>
      <c r="D184" s="4" t="e">
        <f t="shared" si="18"/>
        <v>#NUM!</v>
      </c>
      <c r="E184" s="8" t="e">
        <f t="shared" si="16"/>
        <v>#NUM!</v>
      </c>
    </row>
    <row r="185" spans="1:5" ht="13.5">
      <c r="A185" s="6">
        <f t="shared" si="15"/>
        <v>178</v>
      </c>
      <c r="B185" s="7">
        <v>40796</v>
      </c>
      <c r="C185" s="4" t="e">
        <f t="shared" si="17"/>
        <v>#NUM!</v>
      </c>
      <c r="D185" s="4" t="e">
        <f t="shared" si="18"/>
        <v>#NUM!</v>
      </c>
      <c r="E185" s="8" t="e">
        <f t="shared" si="16"/>
        <v>#NUM!</v>
      </c>
    </row>
    <row r="186" spans="1:5" ht="13.5">
      <c r="A186" s="6">
        <f t="shared" si="15"/>
        <v>179</v>
      </c>
      <c r="B186" s="7">
        <v>40797</v>
      </c>
      <c r="C186" s="4" t="e">
        <f t="shared" si="17"/>
        <v>#NUM!</v>
      </c>
      <c r="D186" s="4" t="e">
        <f t="shared" si="18"/>
        <v>#NUM!</v>
      </c>
      <c r="E186" s="8" t="e">
        <f t="shared" si="16"/>
        <v>#NUM!</v>
      </c>
    </row>
    <row r="187" spans="1:5" ht="13.5">
      <c r="A187" s="6">
        <f t="shared" si="15"/>
        <v>180</v>
      </c>
      <c r="B187" s="7">
        <v>40798</v>
      </c>
      <c r="C187" s="4" t="e">
        <f t="shared" si="17"/>
        <v>#NUM!</v>
      </c>
      <c r="D187" s="4" t="e">
        <f t="shared" si="18"/>
        <v>#NUM!</v>
      </c>
      <c r="E187" s="8" t="e">
        <f t="shared" si="16"/>
        <v>#NUM!</v>
      </c>
    </row>
    <row r="189" spans="3:5" ht="13.5">
      <c r="C189" s="4" t="e">
        <f>SUM(C8:C188)</f>
        <v>#NUM!</v>
      </c>
      <c r="D189" s="4" t="e">
        <f>SUM(D8:D188)</f>
        <v>#NUM!</v>
      </c>
      <c r="E189" s="8" t="e">
        <f>SUM(C189:D189)</f>
        <v>#NUM!</v>
      </c>
    </row>
  </sheetData>
  <sheetProtection/>
  <mergeCells count="7">
    <mergeCell ref="A1:B1"/>
    <mergeCell ref="A2:B2"/>
    <mergeCell ref="A3:B3"/>
    <mergeCell ref="A4:B4"/>
    <mergeCell ref="A5:B5"/>
    <mergeCell ref="D3:H3"/>
    <mergeCell ref="D4:I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ALIMENTOS FRIKO S.A..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ALIMENTOS FRIKO S.A.</dc:creator>
  <cp:keywords/>
  <dc:description/>
  <cp:lastModifiedBy>Gidza Zabala</cp:lastModifiedBy>
  <dcterms:created xsi:type="dcterms:W3CDTF">2010-03-10T18:32:37Z</dcterms:created>
  <dcterms:modified xsi:type="dcterms:W3CDTF">2017-06-22T21:01:02Z</dcterms:modified>
  <cp:category/>
  <cp:version/>
  <cp:contentType/>
  <cp:contentStatus/>
</cp:coreProperties>
</file>